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135"/>
  </bookViews>
  <sheets>
    <sheet name="القوى العاملة حسب الجهة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P64" i="1"/>
  <c r="N64" i="1"/>
  <c r="M64" i="1"/>
  <c r="K64" i="1"/>
  <c r="J64" i="1"/>
  <c r="H64" i="1"/>
  <c r="G64" i="1"/>
  <c r="I64" i="1" s="1"/>
  <c r="E64" i="1"/>
  <c r="D64" i="1"/>
  <c r="Q63" i="1"/>
  <c r="P63" i="1"/>
  <c r="N63" i="1"/>
  <c r="M63" i="1"/>
  <c r="K63" i="1"/>
  <c r="J63" i="1"/>
  <c r="H63" i="1"/>
  <c r="G63" i="1"/>
  <c r="E63" i="1"/>
  <c r="D63" i="1"/>
  <c r="Q61" i="1"/>
  <c r="P61" i="1"/>
  <c r="N61" i="1"/>
  <c r="M61" i="1"/>
  <c r="K61" i="1"/>
  <c r="J61" i="1"/>
  <c r="H61" i="1"/>
  <c r="G61" i="1"/>
  <c r="E61" i="1"/>
  <c r="D61" i="1"/>
  <c r="Q60" i="1"/>
  <c r="P60" i="1"/>
  <c r="N60" i="1"/>
  <c r="M60" i="1"/>
  <c r="K60" i="1"/>
  <c r="J60" i="1"/>
  <c r="H60" i="1"/>
  <c r="G60" i="1"/>
  <c r="E60" i="1"/>
  <c r="D60" i="1"/>
  <c r="E59" i="1"/>
  <c r="D59" i="1"/>
  <c r="Q58" i="1"/>
  <c r="P58" i="1"/>
  <c r="N58" i="1"/>
  <c r="M58" i="1"/>
  <c r="K58" i="1"/>
  <c r="J58" i="1"/>
  <c r="H58" i="1"/>
  <c r="G58" i="1"/>
  <c r="F58" i="1"/>
  <c r="Q57" i="1"/>
  <c r="P57" i="1"/>
  <c r="N57" i="1"/>
  <c r="M57" i="1"/>
  <c r="K57" i="1"/>
  <c r="J57" i="1"/>
  <c r="H57" i="1"/>
  <c r="G57" i="1"/>
  <c r="F57" i="1"/>
  <c r="H56" i="1"/>
  <c r="Q55" i="1"/>
  <c r="P55" i="1"/>
  <c r="N55" i="1"/>
  <c r="M55" i="1"/>
  <c r="K55" i="1"/>
  <c r="J55" i="1"/>
  <c r="I55" i="1"/>
  <c r="E55" i="1"/>
  <c r="D55" i="1"/>
  <c r="Q54" i="1"/>
  <c r="P54" i="1"/>
  <c r="N54" i="1"/>
  <c r="M54" i="1"/>
  <c r="K54" i="1"/>
  <c r="J54" i="1"/>
  <c r="G54" i="1"/>
  <c r="E54" i="1"/>
  <c r="D54" i="1"/>
  <c r="Q52" i="1"/>
  <c r="P52" i="1"/>
  <c r="N52" i="1"/>
  <c r="M52" i="1"/>
  <c r="K52" i="1"/>
  <c r="J52" i="1"/>
  <c r="H52" i="1"/>
  <c r="G52" i="1"/>
  <c r="E52" i="1"/>
  <c r="D52" i="1"/>
  <c r="Q51" i="1"/>
  <c r="P51" i="1"/>
  <c r="N51" i="1"/>
  <c r="M51" i="1"/>
  <c r="K51" i="1"/>
  <c r="J51" i="1"/>
  <c r="H51" i="1"/>
  <c r="H53" i="1" s="1"/>
  <c r="G51" i="1"/>
  <c r="E51" i="1"/>
  <c r="D51" i="1"/>
  <c r="Q49" i="1"/>
  <c r="P49" i="1"/>
  <c r="N49" i="1"/>
  <c r="M49" i="1"/>
  <c r="K49" i="1"/>
  <c r="L49" i="1" s="1"/>
  <c r="J49" i="1"/>
  <c r="H49" i="1"/>
  <c r="G49" i="1"/>
  <c r="E49" i="1"/>
  <c r="D49" i="1"/>
  <c r="Q48" i="1"/>
  <c r="P48" i="1"/>
  <c r="N48" i="1"/>
  <c r="N50" i="1" s="1"/>
  <c r="M48" i="1"/>
  <c r="K48" i="1"/>
  <c r="J48" i="1"/>
  <c r="H48" i="1"/>
  <c r="G48" i="1"/>
  <c r="E48" i="1"/>
  <c r="D48" i="1"/>
  <c r="H42" i="1"/>
  <c r="Q41" i="1"/>
  <c r="P41" i="1"/>
  <c r="R41" i="1" s="1"/>
  <c r="N41" i="1"/>
  <c r="M41" i="1"/>
  <c r="K41" i="1"/>
  <c r="J41" i="1"/>
  <c r="I41" i="1"/>
  <c r="E41" i="1"/>
  <c r="D41" i="1"/>
  <c r="Q40" i="1"/>
  <c r="P40" i="1"/>
  <c r="N40" i="1"/>
  <c r="M40" i="1"/>
  <c r="K40" i="1"/>
  <c r="J40" i="1"/>
  <c r="G40" i="1"/>
  <c r="I40" i="1" s="1"/>
  <c r="E40" i="1"/>
  <c r="D40" i="1"/>
  <c r="D42" i="1" s="1"/>
  <c r="H39" i="1"/>
  <c r="Q38" i="1"/>
  <c r="P38" i="1"/>
  <c r="N38" i="1"/>
  <c r="M38" i="1"/>
  <c r="K38" i="1"/>
  <c r="J38" i="1"/>
  <c r="I38" i="1"/>
  <c r="E38" i="1"/>
  <c r="D38" i="1"/>
  <c r="Q37" i="1"/>
  <c r="P37" i="1"/>
  <c r="N37" i="1"/>
  <c r="M37" i="1"/>
  <c r="K37" i="1"/>
  <c r="J37" i="1"/>
  <c r="G37" i="1"/>
  <c r="E37" i="1"/>
  <c r="D37" i="1"/>
  <c r="Q35" i="1"/>
  <c r="P35" i="1"/>
  <c r="N35" i="1"/>
  <c r="M35" i="1"/>
  <c r="K35" i="1"/>
  <c r="J35" i="1"/>
  <c r="H35" i="1"/>
  <c r="G35" i="1"/>
  <c r="E35" i="1"/>
  <c r="D35" i="1"/>
  <c r="Q34" i="1"/>
  <c r="P34" i="1"/>
  <c r="N34" i="1"/>
  <c r="M34" i="1"/>
  <c r="K34" i="1"/>
  <c r="J34" i="1"/>
  <c r="H34" i="1"/>
  <c r="G34" i="1"/>
  <c r="E34" i="1"/>
  <c r="D34" i="1"/>
  <c r="Q32" i="1"/>
  <c r="P32" i="1"/>
  <c r="N32" i="1"/>
  <c r="M32" i="1"/>
  <c r="K32" i="1"/>
  <c r="J32" i="1"/>
  <c r="H32" i="1"/>
  <c r="G32" i="1"/>
  <c r="E32" i="1"/>
  <c r="D32" i="1"/>
  <c r="Q31" i="1"/>
  <c r="P31" i="1"/>
  <c r="N31" i="1"/>
  <c r="M31" i="1"/>
  <c r="K31" i="1"/>
  <c r="J31" i="1"/>
  <c r="H31" i="1"/>
  <c r="G31" i="1"/>
  <c r="E31" i="1"/>
  <c r="D31" i="1"/>
  <c r="Q29" i="1"/>
  <c r="P29" i="1"/>
  <c r="N29" i="1"/>
  <c r="M29" i="1"/>
  <c r="K29" i="1"/>
  <c r="J29" i="1"/>
  <c r="H29" i="1"/>
  <c r="G29" i="1"/>
  <c r="E29" i="1"/>
  <c r="D29" i="1"/>
  <c r="Q28" i="1"/>
  <c r="Q30" i="1" s="1"/>
  <c r="P28" i="1"/>
  <c r="N28" i="1"/>
  <c r="M28" i="1"/>
  <c r="K28" i="1"/>
  <c r="J28" i="1"/>
  <c r="H28" i="1"/>
  <c r="G28" i="1"/>
  <c r="E28" i="1"/>
  <c r="D28" i="1"/>
  <c r="Q26" i="1"/>
  <c r="P26" i="1"/>
  <c r="N26" i="1"/>
  <c r="M26" i="1"/>
  <c r="K26" i="1"/>
  <c r="J26" i="1"/>
  <c r="H26" i="1"/>
  <c r="G26" i="1"/>
  <c r="E26" i="1"/>
  <c r="D26" i="1"/>
  <c r="Q25" i="1"/>
  <c r="P25" i="1"/>
  <c r="N25" i="1"/>
  <c r="M25" i="1"/>
  <c r="K25" i="1"/>
  <c r="J25" i="1"/>
  <c r="H25" i="1"/>
  <c r="G25" i="1"/>
  <c r="E25" i="1"/>
  <c r="D25" i="1"/>
  <c r="Q23" i="1"/>
  <c r="P23" i="1"/>
  <c r="N23" i="1"/>
  <c r="M23" i="1"/>
  <c r="K23" i="1"/>
  <c r="J23" i="1"/>
  <c r="H23" i="1"/>
  <c r="G23" i="1"/>
  <c r="E23" i="1"/>
  <c r="D23" i="1"/>
  <c r="Q22" i="1"/>
  <c r="P22" i="1"/>
  <c r="N22" i="1"/>
  <c r="M22" i="1"/>
  <c r="K22" i="1"/>
  <c r="J22" i="1"/>
  <c r="H22" i="1"/>
  <c r="G22" i="1"/>
  <c r="E22" i="1"/>
  <c r="D22" i="1"/>
  <c r="Q20" i="1"/>
  <c r="P20" i="1"/>
  <c r="N20" i="1"/>
  <c r="M20" i="1"/>
  <c r="K20" i="1"/>
  <c r="J20" i="1"/>
  <c r="H20" i="1"/>
  <c r="G20" i="1"/>
  <c r="E20" i="1"/>
  <c r="D20" i="1"/>
  <c r="Q19" i="1"/>
  <c r="P19" i="1"/>
  <c r="N19" i="1"/>
  <c r="M19" i="1"/>
  <c r="K19" i="1"/>
  <c r="K21" i="1" s="1"/>
  <c r="J19" i="1"/>
  <c r="H19" i="1"/>
  <c r="G19" i="1"/>
  <c r="E19" i="1"/>
  <c r="D19" i="1"/>
  <c r="Q17" i="1"/>
  <c r="P17" i="1"/>
  <c r="N17" i="1"/>
  <c r="M17" i="1"/>
  <c r="K17" i="1"/>
  <c r="J17" i="1"/>
  <c r="H17" i="1"/>
  <c r="H70" i="1" s="1"/>
  <c r="G17" i="1"/>
  <c r="E17" i="1"/>
  <c r="D17" i="1"/>
  <c r="Q16" i="1"/>
  <c r="Q18" i="1" s="1"/>
  <c r="P16" i="1"/>
  <c r="N16" i="1"/>
  <c r="M16" i="1"/>
  <c r="K16" i="1"/>
  <c r="K69" i="1" s="1"/>
  <c r="J16" i="1"/>
  <c r="H16" i="1"/>
  <c r="H69" i="1" s="1"/>
  <c r="G16" i="1"/>
  <c r="E16" i="1"/>
  <c r="E18" i="1" s="1"/>
  <c r="D16" i="1"/>
  <c r="Q14" i="1"/>
  <c r="P14" i="1"/>
  <c r="N14" i="1"/>
  <c r="M14" i="1"/>
  <c r="K14" i="1"/>
  <c r="J14" i="1"/>
  <c r="H14" i="1"/>
  <c r="G14" i="1"/>
  <c r="E14" i="1"/>
  <c r="D14" i="1"/>
  <c r="Q13" i="1"/>
  <c r="P13" i="1"/>
  <c r="N13" i="1"/>
  <c r="M13" i="1"/>
  <c r="M15" i="1" s="1"/>
  <c r="K13" i="1"/>
  <c r="K15" i="1" s="1"/>
  <c r="J13" i="1"/>
  <c r="H13" i="1"/>
  <c r="G13" i="1"/>
  <c r="E13" i="1"/>
  <c r="D13" i="1"/>
  <c r="O31" i="1" l="1"/>
  <c r="L52" i="1"/>
  <c r="M56" i="1"/>
  <c r="L61" i="1"/>
  <c r="R64" i="1"/>
  <c r="D18" i="1"/>
  <c r="J21" i="1"/>
  <c r="P24" i="1"/>
  <c r="J27" i="1"/>
  <c r="P30" i="1"/>
  <c r="J33" i="1"/>
  <c r="D36" i="1"/>
  <c r="D50" i="1"/>
  <c r="P50" i="1"/>
  <c r="J53" i="1"/>
  <c r="P39" i="1"/>
  <c r="K42" i="1"/>
  <c r="L41" i="1"/>
  <c r="F55" i="1"/>
  <c r="N59" i="1"/>
  <c r="H36" i="1"/>
  <c r="Q50" i="1"/>
  <c r="K53" i="1"/>
  <c r="M65" i="1"/>
  <c r="H27" i="1"/>
  <c r="N30" i="1"/>
  <c r="H33" i="1"/>
  <c r="N36" i="1"/>
  <c r="M62" i="1"/>
  <c r="G65" i="1"/>
  <c r="H15" i="1"/>
  <c r="O23" i="1"/>
  <c r="K39" i="1"/>
  <c r="L38" i="1"/>
  <c r="E42" i="1"/>
  <c r="N56" i="1"/>
  <c r="O19" i="1"/>
  <c r="L26" i="1"/>
  <c r="O49" i="1"/>
  <c r="F54" i="1"/>
  <c r="Q56" i="1"/>
  <c r="R60" i="1"/>
  <c r="R25" i="1"/>
  <c r="O26" i="1"/>
  <c r="L28" i="1"/>
  <c r="I29" i="1"/>
  <c r="O32" i="1"/>
  <c r="O33" i="1" s="1"/>
  <c r="I35" i="1"/>
  <c r="Q39" i="1"/>
  <c r="R38" i="1"/>
  <c r="P59" i="1"/>
  <c r="E33" i="1"/>
  <c r="T49" i="1"/>
  <c r="J62" i="1"/>
  <c r="H50" i="1"/>
  <c r="M18" i="1"/>
  <c r="G21" i="1"/>
  <c r="G33" i="1"/>
  <c r="P42" i="1"/>
  <c r="J50" i="1"/>
  <c r="I49" i="1"/>
  <c r="P53" i="1"/>
  <c r="O52" i="1"/>
  <c r="K56" i="1"/>
  <c r="L55" i="1"/>
  <c r="G59" i="1"/>
  <c r="R58" i="1"/>
  <c r="Q65" i="1"/>
  <c r="F60" i="1"/>
  <c r="O14" i="1"/>
  <c r="D33" i="1"/>
  <c r="L64" i="1"/>
  <c r="Q21" i="1"/>
  <c r="K24" i="1"/>
  <c r="Q27" i="1"/>
  <c r="K30" i="1"/>
  <c r="O51" i="1"/>
  <c r="H62" i="1"/>
  <c r="T61" i="1"/>
  <c r="N65" i="1"/>
  <c r="D67" i="1"/>
  <c r="P67" i="1"/>
  <c r="R20" i="1"/>
  <c r="O22" i="1"/>
  <c r="O24" i="1" s="1"/>
  <c r="L29" i="1"/>
  <c r="E39" i="1"/>
  <c r="F63" i="1"/>
  <c r="O64" i="1"/>
  <c r="L13" i="1"/>
  <c r="O29" i="1"/>
  <c r="J39" i="1"/>
  <c r="F51" i="1"/>
  <c r="Q53" i="1"/>
  <c r="N70" i="1"/>
  <c r="F52" i="1"/>
  <c r="S55" i="1"/>
  <c r="I13" i="1"/>
  <c r="Q66" i="1"/>
  <c r="G70" i="1"/>
  <c r="D21" i="1"/>
  <c r="S22" i="1"/>
  <c r="N27" i="1"/>
  <c r="H30" i="1"/>
  <c r="E30" i="1"/>
  <c r="L32" i="1"/>
  <c r="G36" i="1"/>
  <c r="S35" i="1"/>
  <c r="I42" i="1"/>
  <c r="D53" i="1"/>
  <c r="J56" i="1"/>
  <c r="F59" i="1"/>
  <c r="Q59" i="1"/>
  <c r="K65" i="1"/>
  <c r="G53" i="1"/>
  <c r="G67" i="1"/>
  <c r="N69" i="1"/>
  <c r="K70" i="1"/>
  <c r="H21" i="1"/>
  <c r="I21" i="1" s="1"/>
  <c r="N24" i="1"/>
  <c r="M30" i="1"/>
  <c r="S38" i="1"/>
  <c r="O55" i="1"/>
  <c r="T58" i="1"/>
  <c r="K62" i="1"/>
  <c r="H67" i="1"/>
  <c r="H73" i="1" s="1"/>
  <c r="P69" i="1"/>
  <c r="I20" i="1"/>
  <c r="R32" i="1"/>
  <c r="O34" i="1"/>
  <c r="N42" i="1"/>
  <c r="O41" i="1"/>
  <c r="P56" i="1"/>
  <c r="K59" i="1"/>
  <c r="E65" i="1"/>
  <c r="J67" i="1"/>
  <c r="J70" i="1"/>
  <c r="N66" i="1"/>
  <c r="K67" i="1"/>
  <c r="G69" i="1"/>
  <c r="D70" i="1"/>
  <c r="P70" i="1"/>
  <c r="L25" i="1"/>
  <c r="K33" i="1"/>
  <c r="R40" i="1"/>
  <c r="R42" i="1" s="1"/>
  <c r="L48" i="1"/>
  <c r="L50" i="1" s="1"/>
  <c r="J66" i="1"/>
  <c r="D66" i="1"/>
  <c r="D68" i="1" s="1"/>
  <c r="T13" i="1"/>
  <c r="P15" i="1"/>
  <c r="H71" i="1"/>
  <c r="F17" i="1"/>
  <c r="T23" i="1"/>
  <c r="M27" i="1"/>
  <c r="S28" i="1"/>
  <c r="S29" i="1"/>
  <c r="O48" i="1"/>
  <c r="N53" i="1"/>
  <c r="T55" i="1"/>
  <c r="O61" i="1"/>
  <c r="J65" i="1"/>
  <c r="E15" i="1"/>
  <c r="L16" i="1"/>
  <c r="O20" i="1"/>
  <c r="O21" i="1" s="1"/>
  <c r="G24" i="1"/>
  <c r="R22" i="1"/>
  <c r="I25" i="1"/>
  <c r="R35" i="1"/>
  <c r="T48" i="1"/>
  <c r="L54" i="1"/>
  <c r="T57" i="1"/>
  <c r="R57" i="1"/>
  <c r="R59" i="1" s="1"/>
  <c r="O58" i="1"/>
  <c r="I61" i="1"/>
  <c r="S64" i="1"/>
  <c r="F48" i="1"/>
  <c r="E53" i="1"/>
  <c r="I57" i="1"/>
  <c r="S60" i="1"/>
  <c r="N62" i="1"/>
  <c r="I26" i="1"/>
  <c r="R26" i="1"/>
  <c r="O40" i="1"/>
  <c r="G42" i="1"/>
  <c r="S48" i="1"/>
  <c r="U48" i="1" s="1"/>
  <c r="M53" i="1"/>
  <c r="S58" i="1"/>
  <c r="T60" i="1"/>
  <c r="P62" i="1"/>
  <c r="Q62" i="1"/>
  <c r="L63" i="1"/>
  <c r="F64" i="1"/>
  <c r="S23" i="1"/>
  <c r="G27" i="1"/>
  <c r="O16" i="1"/>
  <c r="I31" i="1"/>
  <c r="S31" i="1"/>
  <c r="R34" i="1"/>
  <c r="K36" i="1"/>
  <c r="E56" i="1"/>
  <c r="M59" i="1"/>
  <c r="I58" i="1"/>
  <c r="G62" i="1"/>
  <c r="D65" i="1"/>
  <c r="Q24" i="1"/>
  <c r="P27" i="1"/>
  <c r="J30" i="1"/>
  <c r="I34" i="1"/>
  <c r="S34" i="1"/>
  <c r="M36" i="1"/>
  <c r="T37" i="1"/>
  <c r="N39" i="1"/>
  <c r="F40" i="1"/>
  <c r="R49" i="1"/>
  <c r="I51" i="1"/>
  <c r="T52" i="1"/>
  <c r="S54" i="1"/>
  <c r="T54" i="1"/>
  <c r="L58" i="1"/>
  <c r="O63" i="1"/>
  <c r="L20" i="1"/>
  <c r="D24" i="1"/>
  <c r="S25" i="1"/>
  <c r="Q33" i="1"/>
  <c r="Q42" i="1"/>
  <c r="M50" i="1"/>
  <c r="R52" i="1"/>
  <c r="D56" i="1"/>
  <c r="L60" i="1"/>
  <c r="R61" i="1"/>
  <c r="O13" i="1"/>
  <c r="R14" i="1"/>
  <c r="R16" i="1"/>
  <c r="T22" i="1"/>
  <c r="M24" i="1"/>
  <c r="E27" i="1"/>
  <c r="D30" i="1"/>
  <c r="M33" i="1"/>
  <c r="S32" i="1"/>
  <c r="E36" i="1"/>
  <c r="O35" i="1"/>
  <c r="H59" i="1"/>
  <c r="F19" i="1"/>
  <c r="T19" i="1"/>
  <c r="Q15" i="1"/>
  <c r="F13" i="1"/>
  <c r="T14" i="1"/>
  <c r="T15" i="1" s="1"/>
  <c r="Z15" i="1" s="1"/>
  <c r="T16" i="1"/>
  <c r="S20" i="1"/>
  <c r="O25" i="1"/>
  <c r="Q36" i="1"/>
  <c r="L37" i="1"/>
  <c r="L39" i="1" s="1"/>
  <c r="G66" i="1"/>
  <c r="E67" i="1"/>
  <c r="M67" i="1"/>
  <c r="E69" i="1"/>
  <c r="M69" i="1"/>
  <c r="I17" i="1"/>
  <c r="Q70" i="1"/>
  <c r="G18" i="1"/>
  <c r="I19" i="1"/>
  <c r="S19" i="1"/>
  <c r="S21" i="1" s="1"/>
  <c r="H24" i="1"/>
  <c r="I23" i="1"/>
  <c r="K27" i="1"/>
  <c r="T28" i="1"/>
  <c r="T32" i="1"/>
  <c r="M39" i="1"/>
  <c r="O37" i="1"/>
  <c r="F41" i="1"/>
  <c r="T41" i="1"/>
  <c r="M42" i="1"/>
  <c r="K50" i="1"/>
  <c r="S52" i="1"/>
  <c r="I52" i="1"/>
  <c r="S61" i="1"/>
  <c r="U61" i="1" s="1"/>
  <c r="F61" i="1"/>
  <c r="M66" i="1"/>
  <c r="L14" i="1"/>
  <c r="J15" i="1"/>
  <c r="M21" i="1"/>
  <c r="G30" i="1"/>
  <c r="J36" i="1"/>
  <c r="L34" i="1"/>
  <c r="G50" i="1"/>
  <c r="I48" i="1"/>
  <c r="I50" i="1" s="1"/>
  <c r="H66" i="1"/>
  <c r="P66" i="1"/>
  <c r="F14" i="1"/>
  <c r="N67" i="1"/>
  <c r="D15" i="1"/>
  <c r="F16" i="1"/>
  <c r="S17" i="1"/>
  <c r="I22" i="1"/>
  <c r="L23" i="1"/>
  <c r="F28" i="1"/>
  <c r="O28" i="1"/>
  <c r="R29" i="1"/>
  <c r="N33" i="1"/>
  <c r="F32" i="1"/>
  <c r="F38" i="1"/>
  <c r="T40" i="1"/>
  <c r="S49" i="1"/>
  <c r="U49" i="1" s="1"/>
  <c r="F49" i="1"/>
  <c r="L62" i="1"/>
  <c r="P65" i="1"/>
  <c r="R63" i="1"/>
  <c r="R65" i="1" s="1"/>
  <c r="D69" i="1"/>
  <c r="E21" i="1"/>
  <c r="S26" i="1"/>
  <c r="F31" i="1"/>
  <c r="T31" i="1"/>
  <c r="F35" i="1"/>
  <c r="T35" i="1"/>
  <c r="S37" i="1"/>
  <c r="F37" i="1"/>
  <c r="S41" i="1"/>
  <c r="S57" i="1"/>
  <c r="H65" i="1"/>
  <c r="T63" i="1"/>
  <c r="J24" i="1"/>
  <c r="L22" i="1"/>
  <c r="E24" i="1"/>
  <c r="L17" i="1"/>
  <c r="T20" i="1"/>
  <c r="T25" i="1"/>
  <c r="P33" i="1"/>
  <c r="R31" i="1"/>
  <c r="T38" i="1"/>
  <c r="T17" i="1"/>
  <c r="K18" i="1"/>
  <c r="R13" i="1"/>
  <c r="N15" i="1"/>
  <c r="T34" i="1"/>
  <c r="K66" i="1"/>
  <c r="S13" i="1"/>
  <c r="I14" i="1"/>
  <c r="Q67" i="1"/>
  <c r="G15" i="1"/>
  <c r="I16" i="1"/>
  <c r="Q69" i="1"/>
  <c r="E70" i="1"/>
  <c r="M70" i="1"/>
  <c r="N18" i="1"/>
  <c r="N21" i="1"/>
  <c r="F20" i="1"/>
  <c r="F23" i="1"/>
  <c r="I28" i="1"/>
  <c r="I30" i="1" s="1"/>
  <c r="T29" i="1"/>
  <c r="I32" i="1"/>
  <c r="P36" i="1"/>
  <c r="G39" i="1"/>
  <c r="I37" i="1"/>
  <c r="I39" i="1" s="1"/>
  <c r="R37" i="1"/>
  <c r="T64" i="1"/>
  <c r="J69" i="1"/>
  <c r="J71" i="1" s="1"/>
  <c r="J18" i="1"/>
  <c r="D27" i="1"/>
  <c r="F25" i="1"/>
  <c r="D39" i="1"/>
  <c r="J42" i="1"/>
  <c r="L40" i="1"/>
  <c r="S40" i="1"/>
  <c r="J59" i="1"/>
  <c r="L57" i="1"/>
  <c r="E66" i="1"/>
  <c r="S14" i="1"/>
  <c r="S16" i="1"/>
  <c r="O17" i="1"/>
  <c r="P21" i="1"/>
  <c r="R19" i="1"/>
  <c r="R23" i="1"/>
  <c r="F26" i="1"/>
  <c r="T26" i="1"/>
  <c r="F29" i="1"/>
  <c r="L35" i="1"/>
  <c r="O38" i="1"/>
  <c r="F62" i="1"/>
  <c r="H18" i="1"/>
  <c r="P18" i="1"/>
  <c r="R51" i="1"/>
  <c r="O60" i="1"/>
  <c r="I63" i="1"/>
  <c r="I65" i="1" s="1"/>
  <c r="E50" i="1"/>
  <c r="S51" i="1"/>
  <c r="D62" i="1"/>
  <c r="L19" i="1"/>
  <c r="F22" i="1"/>
  <c r="R28" i="1"/>
  <c r="L31" i="1"/>
  <c r="L33" i="1" s="1"/>
  <c r="F34" i="1"/>
  <c r="R48" i="1"/>
  <c r="L51" i="1"/>
  <c r="T51" i="1"/>
  <c r="O54" i="1"/>
  <c r="I60" i="1"/>
  <c r="E62" i="1"/>
  <c r="S63" i="1"/>
  <c r="R17" i="1"/>
  <c r="I54" i="1"/>
  <c r="I56" i="1" s="1"/>
  <c r="G56" i="1"/>
  <c r="O57" i="1"/>
  <c r="O59" i="1" s="1"/>
  <c r="R54" i="1"/>
  <c r="R55" i="1"/>
  <c r="T62" i="1" l="1"/>
  <c r="T53" i="1"/>
  <c r="L42" i="1"/>
  <c r="R39" i="1"/>
  <c r="Q68" i="1"/>
  <c r="L53" i="1"/>
  <c r="I53" i="1"/>
  <c r="R62" i="1"/>
  <c r="O53" i="1"/>
  <c r="O50" i="1"/>
  <c r="F53" i="1"/>
  <c r="L30" i="1"/>
  <c r="Q72" i="1"/>
  <c r="D73" i="1"/>
  <c r="T56" i="1"/>
  <c r="Z18" i="1" s="1"/>
  <c r="O30" i="1"/>
  <c r="S24" i="1"/>
  <c r="T50" i="1"/>
  <c r="U55" i="1"/>
  <c r="P73" i="1"/>
  <c r="R50" i="1"/>
  <c r="O36" i="1"/>
  <c r="U60" i="1"/>
  <c r="U62" i="1" s="1"/>
  <c r="R33" i="1"/>
  <c r="U31" i="1"/>
  <c r="L56" i="1"/>
  <c r="T36" i="1"/>
  <c r="L18" i="1"/>
  <c r="U29" i="1"/>
  <c r="U41" i="1"/>
  <c r="J73" i="1"/>
  <c r="L70" i="1"/>
  <c r="P71" i="1"/>
  <c r="O15" i="1"/>
  <c r="F65" i="1"/>
  <c r="T65" i="1"/>
  <c r="N73" i="1"/>
  <c r="U52" i="1"/>
  <c r="O27" i="1"/>
  <c r="F56" i="1"/>
  <c r="O65" i="1"/>
  <c r="F42" i="1"/>
  <c r="L65" i="1"/>
  <c r="O42" i="1"/>
  <c r="U32" i="1"/>
  <c r="T24" i="1"/>
  <c r="R27" i="1"/>
  <c r="I24" i="1"/>
  <c r="L27" i="1"/>
  <c r="I36" i="1"/>
  <c r="N71" i="1"/>
  <c r="G71" i="1"/>
  <c r="G73" i="1"/>
  <c r="F27" i="1"/>
  <c r="R24" i="1"/>
  <c r="F30" i="1"/>
  <c r="R21" i="1"/>
  <c r="S36" i="1"/>
  <c r="S56" i="1"/>
  <c r="U64" i="1"/>
  <c r="O67" i="1"/>
  <c r="K73" i="1"/>
  <c r="U35" i="1"/>
  <c r="U50" i="1"/>
  <c r="S30" i="1"/>
  <c r="J68" i="1"/>
  <c r="R36" i="1"/>
  <c r="O62" i="1"/>
  <c r="F70" i="1"/>
  <c r="R69" i="1"/>
  <c r="U54" i="1"/>
  <c r="I33" i="1"/>
  <c r="I27" i="1"/>
  <c r="T66" i="1"/>
  <c r="F50" i="1"/>
  <c r="N72" i="1"/>
  <c r="N74" i="1" s="1"/>
  <c r="K71" i="1"/>
  <c r="U20" i="1"/>
  <c r="D71" i="1"/>
  <c r="T42" i="1"/>
  <c r="I70" i="1"/>
  <c r="L24" i="1"/>
  <c r="S33" i="1"/>
  <c r="U58" i="1"/>
  <c r="T59" i="1"/>
  <c r="O56" i="1"/>
  <c r="L21" i="1"/>
  <c r="T39" i="1"/>
  <c r="R53" i="1"/>
  <c r="S62" i="1"/>
  <c r="U25" i="1"/>
  <c r="I59" i="1"/>
  <c r="R67" i="1"/>
  <c r="I62" i="1"/>
  <c r="U26" i="1"/>
  <c r="I67" i="1"/>
  <c r="I73" i="1" s="1"/>
  <c r="O69" i="1"/>
  <c r="O66" i="1"/>
  <c r="L59" i="1"/>
  <c r="L67" i="1"/>
  <c r="T30" i="1"/>
  <c r="T21" i="1"/>
  <c r="N68" i="1"/>
  <c r="R70" i="1"/>
  <c r="K72" i="1"/>
  <c r="K68" i="1"/>
  <c r="F39" i="1"/>
  <c r="F67" i="1"/>
  <c r="F73" i="1" s="1"/>
  <c r="F21" i="1"/>
  <c r="U19" i="1"/>
  <c r="L69" i="1"/>
  <c r="S65" i="1"/>
  <c r="U63" i="1"/>
  <c r="O70" i="1"/>
  <c r="O18" i="1"/>
  <c r="S42" i="1"/>
  <c r="U40" i="1"/>
  <c r="L66" i="1"/>
  <c r="S39" i="1"/>
  <c r="U37" i="1"/>
  <c r="P72" i="1"/>
  <c r="P68" i="1"/>
  <c r="M71" i="1"/>
  <c r="I15" i="1"/>
  <c r="F36" i="1"/>
  <c r="U38" i="1"/>
  <c r="R30" i="1"/>
  <c r="S69" i="1"/>
  <c r="U16" i="1"/>
  <c r="S18" i="1"/>
  <c r="Q71" i="1"/>
  <c r="I66" i="1"/>
  <c r="H72" i="1"/>
  <c r="H74" i="1" s="1"/>
  <c r="H68" i="1"/>
  <c r="E71" i="1"/>
  <c r="T18" i="1"/>
  <c r="Z16" i="1" s="1"/>
  <c r="T69" i="1"/>
  <c r="S50" i="1"/>
  <c r="S27" i="1"/>
  <c r="S66" i="1"/>
  <c r="U13" i="1"/>
  <c r="S15" i="1"/>
  <c r="Y15" i="1" s="1"/>
  <c r="F24" i="1"/>
  <c r="U22" i="1"/>
  <c r="R66" i="1"/>
  <c r="R15" i="1"/>
  <c r="I69" i="1"/>
  <c r="I18" i="1"/>
  <c r="S70" i="1"/>
  <c r="U17" i="1"/>
  <c r="O39" i="1"/>
  <c r="T67" i="1"/>
  <c r="R56" i="1"/>
  <c r="S67" i="1"/>
  <c r="U14" i="1"/>
  <c r="U23" i="1"/>
  <c r="T33" i="1"/>
  <c r="Z17" i="1" s="1"/>
  <c r="M72" i="1"/>
  <c r="M68" i="1"/>
  <c r="E73" i="1"/>
  <c r="F66" i="1"/>
  <c r="F15" i="1"/>
  <c r="D72" i="1"/>
  <c r="U28" i="1"/>
  <c r="L15" i="1"/>
  <c r="S53" i="1"/>
  <c r="U51" i="1"/>
  <c r="T27" i="1"/>
  <c r="M73" i="1"/>
  <c r="E72" i="1"/>
  <c r="E68" i="1"/>
  <c r="Q73" i="1"/>
  <c r="T70" i="1"/>
  <c r="S59" i="1"/>
  <c r="U57" i="1"/>
  <c r="F33" i="1"/>
  <c r="F69" i="1"/>
  <c r="F18" i="1"/>
  <c r="L36" i="1"/>
  <c r="R18" i="1"/>
  <c r="U34" i="1"/>
  <c r="U36" i="1" s="1"/>
  <c r="G72" i="1"/>
  <c r="G68" i="1"/>
  <c r="J72" i="1"/>
  <c r="D74" i="1" l="1"/>
  <c r="F71" i="1"/>
  <c r="P74" i="1"/>
  <c r="U56" i="1"/>
  <c r="O68" i="1"/>
  <c r="J74" i="1"/>
  <c r="Q74" i="1"/>
  <c r="U30" i="1"/>
  <c r="L73" i="1"/>
  <c r="U65" i="1"/>
  <c r="K74" i="1"/>
  <c r="U53" i="1"/>
  <c r="L71" i="1"/>
  <c r="U42" i="1"/>
  <c r="U33" i="1"/>
  <c r="U59" i="1"/>
  <c r="G74" i="1"/>
  <c r="Y18" i="1"/>
  <c r="AA18" i="1" s="1"/>
  <c r="I71" i="1"/>
  <c r="R71" i="1"/>
  <c r="O71" i="1"/>
  <c r="R73" i="1"/>
  <c r="O72" i="1"/>
  <c r="T73" i="1"/>
  <c r="U24" i="1"/>
  <c r="U21" i="1"/>
  <c r="Y17" i="1"/>
  <c r="AA17" i="1" s="1"/>
  <c r="U27" i="1"/>
  <c r="U67" i="1"/>
  <c r="S72" i="1"/>
  <c r="S68" i="1"/>
  <c r="O73" i="1"/>
  <c r="E74" i="1"/>
  <c r="S73" i="1"/>
  <c r="Y16" i="1"/>
  <c r="U18" i="1"/>
  <c r="T68" i="1"/>
  <c r="U66" i="1"/>
  <c r="U15" i="1"/>
  <c r="I72" i="1"/>
  <c r="I74" i="1" s="1"/>
  <c r="I68" i="1"/>
  <c r="L72" i="1"/>
  <c r="L74" i="1" s="1"/>
  <c r="L68" i="1"/>
  <c r="F68" i="1"/>
  <c r="F72" i="1"/>
  <c r="F74" i="1" s="1"/>
  <c r="R72" i="1"/>
  <c r="R74" i="1" s="1"/>
  <c r="R68" i="1"/>
  <c r="T71" i="1"/>
  <c r="U69" i="1"/>
  <c r="T72" i="1"/>
  <c r="S71" i="1"/>
  <c r="M74" i="1"/>
  <c r="U70" i="1"/>
  <c r="AA15" i="1"/>
  <c r="AB15" i="1" s="1"/>
  <c r="U39" i="1"/>
  <c r="AB18" i="1" l="1"/>
  <c r="T74" i="1"/>
  <c r="U71" i="1"/>
  <c r="U83" i="1" s="1"/>
  <c r="O74" i="1"/>
  <c r="U73" i="1"/>
  <c r="AB17" i="1"/>
  <c r="AA16" i="1"/>
  <c r="AB16" i="1" s="1"/>
  <c r="U72" i="1"/>
  <c r="U68" i="1"/>
  <c r="S74" i="1"/>
  <c r="U81" i="1" l="1"/>
  <c r="U80" i="1"/>
  <c r="U84" i="1"/>
  <c r="U74" i="1"/>
</calcChain>
</file>

<file path=xl/sharedStrings.xml><?xml version="1.0" encoding="utf-8"?>
<sst xmlns="http://schemas.openxmlformats.org/spreadsheetml/2006/main" count="174" uniqueCount="47">
  <si>
    <t>القوى العاملة بالدولة حسب االجهة ,  القطاع ،الجنس و الجنسية لعام 2018.</t>
  </si>
  <si>
    <t>المنشآت الصحية</t>
  </si>
  <si>
    <t>مواطن</t>
  </si>
  <si>
    <t>غير مواطن</t>
  </si>
  <si>
    <t>المجموع</t>
  </si>
  <si>
    <t xml:space="preserve"> </t>
  </si>
  <si>
    <t>وزارة الصحة</t>
  </si>
  <si>
    <t>حكومى</t>
  </si>
  <si>
    <t>ذكور</t>
  </si>
  <si>
    <t>اناث</t>
  </si>
  <si>
    <t xml:space="preserve">مواطن </t>
  </si>
  <si>
    <t xml:space="preserve">غير مواطن </t>
  </si>
  <si>
    <t xml:space="preserve">نسبة المواطنين </t>
  </si>
  <si>
    <t>وزارة الصحة  حكومي</t>
  </si>
  <si>
    <t>خاص</t>
  </si>
  <si>
    <t>وزارة الصحة  خاص</t>
  </si>
  <si>
    <t xml:space="preserve">وزارة شؤون الرئاسة </t>
  </si>
  <si>
    <t>حكومة الشارقة (مستشفى الجامعة )</t>
  </si>
  <si>
    <t>دائرة الصحة ابوظبي</t>
  </si>
  <si>
    <t>هيئة الصحة  دبي</t>
  </si>
  <si>
    <t xml:space="preserve">   مستشفى خليفة العام  بام القيوين  </t>
  </si>
  <si>
    <t>مستشفى خليفة التخصصي ( راس الخيمة )</t>
  </si>
  <si>
    <t xml:space="preserve">   مستشفى خليفة العام  بعجمان</t>
  </si>
  <si>
    <t xml:space="preserve">   مستشفى خليفة للنساء و الولادة</t>
  </si>
  <si>
    <t xml:space="preserve">   مستشفى  مصفوت</t>
  </si>
  <si>
    <t>مركز راشد لعلاج السكر</t>
  </si>
  <si>
    <t>مستشفى جامعي</t>
  </si>
  <si>
    <t>مستشفى جامعي للأسنان</t>
  </si>
  <si>
    <t>مستشفى  عجمان التخصصي</t>
  </si>
  <si>
    <t>مدينة دبي الطبية</t>
  </si>
  <si>
    <t>اجمالى القوى العاملة بالدولة</t>
  </si>
  <si>
    <t>الفنييون يشمل : فنى اسنان+ فنى صيدلة + فنييون آخرون</t>
  </si>
  <si>
    <t>حكومي  اسنان</t>
  </si>
  <si>
    <t>حكومي  مساعد اسنان</t>
  </si>
  <si>
    <t xml:space="preserve">خاص اسنان </t>
  </si>
  <si>
    <t xml:space="preserve">خاص مساعد اسنان </t>
  </si>
  <si>
    <t>القوى العاملة بالدولة حسب االجهة ,  القطاع ،الجنس و الجنسية لعام 2018</t>
  </si>
  <si>
    <t>مركز الإحصاء والأبحاث</t>
  </si>
  <si>
    <t xml:space="preserve">المجموع </t>
  </si>
  <si>
    <t xml:space="preserve">فنييون        </t>
  </si>
  <si>
    <t>ممرض     .</t>
  </si>
  <si>
    <t xml:space="preserve">صيدلـي     </t>
  </si>
  <si>
    <t xml:space="preserve">طبيب اسنان      </t>
  </si>
  <si>
    <t xml:space="preserve">طبيب بشرى </t>
  </si>
  <si>
    <t xml:space="preserve">الجنس </t>
  </si>
  <si>
    <t xml:space="preserve">القطاع </t>
  </si>
  <si>
    <t xml:space="preserve">ممرض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</si>
</sst>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2"/>
      <color theme="0"/>
      <name val="Arial"/>
      <family val="2"/>
    </font>
    <font>
      <sz val="2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3" fontId="0" fillId="0" borderId="0" xfId="0" applyNumberFormat="1"/>
    <xf numFmtId="3" fontId="0" fillId="0" borderId="3" xfId="0" applyNumberFormat="1" applyBorder="1"/>
    <xf numFmtId="0" fontId="0" fillId="0" borderId="3" xfId="0" applyBorder="1"/>
    <xf numFmtId="0" fontId="0" fillId="0" borderId="0" xfId="0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0" fillId="2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11" fillId="2" borderId="3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3" fontId="12" fillId="3" borderId="13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3" borderId="3" xfId="0" applyFont="1" applyFill="1" applyBorder="1" applyAlignment="1"/>
    <xf numFmtId="0" fontId="15" fillId="0" borderId="0" xfId="0" applyFont="1"/>
    <xf numFmtId="0" fontId="6" fillId="3" borderId="3" xfId="0" applyFont="1" applyFill="1" applyBorder="1" applyAlignment="1">
      <alignment vertical="center" wrapText="1"/>
    </xf>
    <xf numFmtId="0" fontId="17" fillId="0" borderId="0" xfId="0" applyFont="1"/>
    <xf numFmtId="0" fontId="16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95220</xdr:colOff>
      <xdr:row>0</xdr:row>
      <xdr:rowOff>156389</xdr:rowOff>
    </xdr:from>
    <xdr:to>
      <xdr:col>19</xdr:col>
      <xdr:colOff>598714</xdr:colOff>
      <xdr:row>5</xdr:row>
      <xdr:rowOff>78135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269286" y="156389"/>
          <a:ext cx="2952780" cy="806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575;&#1604;&#1602;&#1608;&#1609;%20&#1575;&#1604;&#1593;&#1575;&#1605;&#1604;&#1577;%202018/&#1575;&#1604;&#1602;&#1608;&#1609;%20&#1575;&#1604;&#1593;&#1575;&#1605;&#1604;&#1577;%20&#1575;&#1604;&#1601;&#1606;&#1610;&#1577;%20&#1576;&#1575;&#1604;&#1583;&#1608;&#1604;&#1577;%20&#1593;&#1575;&#1605;%202018%20-%20&#1578;&#1593;&#1583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ائرة الصحة ابوظبي"/>
      <sheetName val="وزارة الصحة"/>
      <sheetName val="هيئة الصحة دبي"/>
      <sheetName val="مدينة دبي الطبية"/>
      <sheetName val="خليفة العام بعجمان"/>
      <sheetName val="خليفة للنساء و الولادة بعجمان"/>
      <sheetName val=" مصفوت بعجمان"/>
      <sheetName val="مركز راشد للسكرى بعجمان"/>
      <sheetName val="مستشفى عجمات التخصصي"/>
      <sheetName val="مستشفى خليفه  بام القيوي"/>
      <sheetName val="مستشفى خليفة  راس الخيمة"/>
      <sheetName val="مستشفى الجامعي"/>
      <sheetName val="جامعي للاسنان"/>
      <sheetName val="قطاع خاص بالامارات الشمالية"/>
      <sheetName val="القوى العاملة حسب الامارة"/>
      <sheetName val="القوى العاملة حسب الجهة"/>
      <sheetName val="Sheet1"/>
    </sheetNames>
    <sheetDataSet>
      <sheetData sheetId="0">
        <row r="6">
          <cell r="E6">
            <v>289</v>
          </cell>
          <cell r="F6">
            <v>34</v>
          </cell>
          <cell r="G6">
            <v>2</v>
          </cell>
          <cell r="H6">
            <v>8</v>
          </cell>
          <cell r="I6">
            <v>71</v>
          </cell>
        </row>
        <row r="7">
          <cell r="E7">
            <v>748</v>
          </cell>
          <cell r="F7">
            <v>105</v>
          </cell>
          <cell r="G7">
            <v>103</v>
          </cell>
          <cell r="H7">
            <v>207</v>
          </cell>
          <cell r="I7">
            <v>425</v>
          </cell>
        </row>
        <row r="9">
          <cell r="E9">
            <v>2124</v>
          </cell>
          <cell r="F9">
            <v>103</v>
          </cell>
          <cell r="G9">
            <v>568</v>
          </cell>
          <cell r="H9">
            <v>2126</v>
          </cell>
          <cell r="I9">
            <v>2302</v>
          </cell>
        </row>
        <row r="10">
          <cell r="E10">
            <v>1048</v>
          </cell>
          <cell r="F10">
            <v>88</v>
          </cell>
          <cell r="G10">
            <v>550</v>
          </cell>
          <cell r="H10">
            <v>7701</v>
          </cell>
          <cell r="I10">
            <v>1957</v>
          </cell>
        </row>
        <row r="15">
          <cell r="E15">
            <v>37</v>
          </cell>
          <cell r="F15">
            <v>6</v>
          </cell>
          <cell r="G15">
            <v>1</v>
          </cell>
          <cell r="H15">
            <v>1</v>
          </cell>
          <cell r="I15">
            <v>3</v>
          </cell>
        </row>
        <row r="16">
          <cell r="E16">
            <v>31</v>
          </cell>
          <cell r="F16">
            <v>15</v>
          </cell>
          <cell r="G16">
            <v>7</v>
          </cell>
          <cell r="H16">
            <v>1</v>
          </cell>
          <cell r="I16">
            <v>49</v>
          </cell>
        </row>
        <row r="18">
          <cell r="E18">
            <v>3470</v>
          </cell>
          <cell r="F18">
            <v>992</v>
          </cell>
          <cell r="G18">
            <v>1323</v>
          </cell>
          <cell r="H18">
            <v>4376</v>
          </cell>
          <cell r="I18">
            <v>1951</v>
          </cell>
        </row>
        <row r="19">
          <cell r="E19">
            <v>2006</v>
          </cell>
          <cell r="F19">
            <v>806</v>
          </cell>
          <cell r="G19">
            <v>1374</v>
          </cell>
          <cell r="H19">
            <v>13230</v>
          </cell>
          <cell r="I19">
            <v>2715</v>
          </cell>
        </row>
      </sheetData>
      <sheetData sheetId="1">
        <row r="5">
          <cell r="E5">
            <v>1</v>
          </cell>
        </row>
        <row r="73">
          <cell r="E73">
            <v>37</v>
          </cell>
          <cell r="F73">
            <v>20</v>
          </cell>
          <cell r="G73">
            <v>3</v>
          </cell>
          <cell r="H73">
            <v>1</v>
          </cell>
          <cell r="I73">
            <v>16</v>
          </cell>
        </row>
        <row r="74">
          <cell r="E74">
            <v>245</v>
          </cell>
          <cell r="F74">
            <v>175</v>
          </cell>
          <cell r="G74">
            <v>146</v>
          </cell>
          <cell r="H74">
            <v>337</v>
          </cell>
          <cell r="I74">
            <v>751</v>
          </cell>
        </row>
        <row r="76">
          <cell r="E76">
            <v>886</v>
          </cell>
          <cell r="F76">
            <v>27</v>
          </cell>
          <cell r="G76">
            <v>18</v>
          </cell>
          <cell r="H76">
            <v>507</v>
          </cell>
          <cell r="I76">
            <v>660</v>
          </cell>
        </row>
        <row r="77">
          <cell r="E77">
            <v>574</v>
          </cell>
          <cell r="F77">
            <v>36</v>
          </cell>
          <cell r="G77">
            <v>11</v>
          </cell>
          <cell r="H77">
            <v>2888</v>
          </cell>
          <cell r="I77">
            <v>727</v>
          </cell>
        </row>
      </sheetData>
      <sheetData sheetId="2">
        <row r="5">
          <cell r="E5">
            <v>98</v>
          </cell>
          <cell r="F5">
            <v>17</v>
          </cell>
          <cell r="G5">
            <v>3</v>
          </cell>
          <cell r="H5">
            <v>0</v>
          </cell>
          <cell r="I5">
            <v>21</v>
          </cell>
        </row>
        <row r="6">
          <cell r="E6">
            <v>350</v>
          </cell>
          <cell r="F6">
            <v>101</v>
          </cell>
          <cell r="G6">
            <v>54</v>
          </cell>
          <cell r="H6">
            <v>44</v>
          </cell>
          <cell r="I6">
            <v>282</v>
          </cell>
        </row>
        <row r="8">
          <cell r="E8">
            <v>766</v>
          </cell>
          <cell r="F8">
            <v>32</v>
          </cell>
          <cell r="G8">
            <v>148</v>
          </cell>
          <cell r="H8">
            <v>729</v>
          </cell>
          <cell r="I8">
            <v>975</v>
          </cell>
        </row>
        <row r="9">
          <cell r="E9">
            <v>591</v>
          </cell>
          <cell r="F9">
            <v>33</v>
          </cell>
          <cell r="G9">
            <v>79</v>
          </cell>
          <cell r="H9">
            <v>3762</v>
          </cell>
          <cell r="I9">
            <v>989</v>
          </cell>
        </row>
        <row r="14">
          <cell r="E14">
            <v>83</v>
          </cell>
          <cell r="F14">
            <v>19</v>
          </cell>
          <cell r="G14">
            <v>1</v>
          </cell>
          <cell r="H14">
            <v>5</v>
          </cell>
          <cell r="I14">
            <v>16</v>
          </cell>
        </row>
        <row r="15">
          <cell r="E15">
            <v>73</v>
          </cell>
          <cell r="F15">
            <v>18</v>
          </cell>
          <cell r="G15">
            <v>8</v>
          </cell>
          <cell r="H15">
            <v>45</v>
          </cell>
          <cell r="I15">
            <v>30</v>
          </cell>
        </row>
        <row r="17">
          <cell r="E17">
            <v>3546</v>
          </cell>
          <cell r="F17">
            <v>930</v>
          </cell>
          <cell r="G17">
            <v>252</v>
          </cell>
          <cell r="H17">
            <v>1774</v>
          </cell>
          <cell r="I17">
            <v>2367</v>
          </cell>
        </row>
        <row r="18">
          <cell r="E18">
            <v>2401</v>
          </cell>
          <cell r="F18">
            <v>980</v>
          </cell>
          <cell r="G18">
            <v>170</v>
          </cell>
          <cell r="H18">
            <v>9388</v>
          </cell>
          <cell r="I18">
            <v>3190</v>
          </cell>
        </row>
      </sheetData>
      <sheetData sheetId="3">
        <row r="7">
          <cell r="G7">
            <v>45</v>
          </cell>
          <cell r="H7">
            <v>4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21</v>
          </cell>
          <cell r="H8">
            <v>5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692</v>
          </cell>
          <cell r="H10">
            <v>85</v>
          </cell>
          <cell r="I10">
            <v>15</v>
          </cell>
          <cell r="J10">
            <v>146</v>
          </cell>
          <cell r="K10">
            <v>14</v>
          </cell>
          <cell r="L10">
            <v>57</v>
          </cell>
          <cell r="M10">
            <v>7</v>
          </cell>
          <cell r="N10">
            <v>196</v>
          </cell>
          <cell r="O10">
            <v>2</v>
          </cell>
        </row>
        <row r="11">
          <cell r="G11">
            <v>310</v>
          </cell>
          <cell r="H11">
            <v>65</v>
          </cell>
          <cell r="I11">
            <v>71</v>
          </cell>
          <cell r="J11">
            <v>1117</v>
          </cell>
          <cell r="K11">
            <v>177</v>
          </cell>
          <cell r="L11">
            <v>55</v>
          </cell>
          <cell r="M11">
            <v>5</v>
          </cell>
          <cell r="N11">
            <v>205</v>
          </cell>
          <cell r="O11">
            <v>22</v>
          </cell>
        </row>
      </sheetData>
      <sheetData sheetId="4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8</v>
          </cell>
          <cell r="I8">
            <v>0</v>
          </cell>
          <cell r="J8">
            <v>5</v>
          </cell>
          <cell r="K8">
            <v>0</v>
          </cell>
          <cell r="L8">
            <v>8</v>
          </cell>
          <cell r="M8">
            <v>0</v>
          </cell>
          <cell r="N8">
            <v>23</v>
          </cell>
          <cell r="O8">
            <v>0</v>
          </cell>
        </row>
        <row r="10">
          <cell r="G10">
            <v>106</v>
          </cell>
          <cell r="I10">
            <v>0</v>
          </cell>
          <cell r="J10">
            <v>70</v>
          </cell>
          <cell r="K10">
            <v>0</v>
          </cell>
          <cell r="L10">
            <v>4</v>
          </cell>
          <cell r="M10">
            <v>4</v>
          </cell>
          <cell r="N10">
            <v>34</v>
          </cell>
          <cell r="O10">
            <v>0</v>
          </cell>
        </row>
        <row r="11">
          <cell r="G11">
            <v>18</v>
          </cell>
          <cell r="I11">
            <v>0</v>
          </cell>
          <cell r="J11">
            <v>195</v>
          </cell>
          <cell r="K11">
            <v>0</v>
          </cell>
          <cell r="L11">
            <v>5</v>
          </cell>
          <cell r="M11">
            <v>3</v>
          </cell>
          <cell r="N11">
            <v>35</v>
          </cell>
          <cell r="O11">
            <v>0</v>
          </cell>
        </row>
      </sheetData>
      <sheetData sheetId="5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I8">
            <v>0</v>
          </cell>
          <cell r="J8">
            <v>1</v>
          </cell>
          <cell r="K8">
            <v>0</v>
          </cell>
          <cell r="L8">
            <v>2</v>
          </cell>
          <cell r="M8">
            <v>0</v>
          </cell>
          <cell r="N8">
            <v>3</v>
          </cell>
          <cell r="O8">
            <v>0</v>
          </cell>
        </row>
        <row r="10">
          <cell r="G10">
            <v>18</v>
          </cell>
          <cell r="I10">
            <v>0</v>
          </cell>
          <cell r="J10">
            <v>0</v>
          </cell>
          <cell r="K10">
            <v>0</v>
          </cell>
          <cell r="L10">
            <v>3</v>
          </cell>
          <cell r="N10">
            <v>3</v>
          </cell>
          <cell r="O10">
            <v>0</v>
          </cell>
        </row>
        <row r="11">
          <cell r="G11">
            <v>45</v>
          </cell>
          <cell r="I11">
            <v>0</v>
          </cell>
          <cell r="J11">
            <v>192</v>
          </cell>
          <cell r="K11">
            <v>0</v>
          </cell>
          <cell r="L11">
            <v>4</v>
          </cell>
          <cell r="M11">
            <v>0</v>
          </cell>
          <cell r="N11">
            <v>6</v>
          </cell>
          <cell r="O11">
            <v>0</v>
          </cell>
        </row>
      </sheetData>
      <sheetData sheetId="6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22</v>
          </cell>
          <cell r="H10">
            <v>0</v>
          </cell>
          <cell r="I10">
            <v>0</v>
          </cell>
          <cell r="J10">
            <v>19</v>
          </cell>
          <cell r="K10">
            <v>0</v>
          </cell>
          <cell r="L10">
            <v>2</v>
          </cell>
          <cell r="M10">
            <v>0</v>
          </cell>
          <cell r="N10">
            <v>14</v>
          </cell>
          <cell r="O10">
            <v>0</v>
          </cell>
        </row>
        <row r="11">
          <cell r="G11">
            <v>12</v>
          </cell>
          <cell r="H11">
            <v>0</v>
          </cell>
          <cell r="I11">
            <v>0</v>
          </cell>
          <cell r="J11">
            <v>56</v>
          </cell>
          <cell r="K11">
            <v>0</v>
          </cell>
          <cell r="L11">
            <v>1</v>
          </cell>
          <cell r="M11">
            <v>0</v>
          </cell>
          <cell r="N11">
            <v>10</v>
          </cell>
          <cell r="O11">
            <v>0</v>
          </cell>
        </row>
      </sheetData>
      <sheetData sheetId="7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1</v>
          </cell>
          <cell r="I8">
            <v>0</v>
          </cell>
          <cell r="J8">
            <v>1</v>
          </cell>
          <cell r="K8">
            <v>0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</row>
        <row r="10"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4</v>
          </cell>
          <cell r="O10">
            <v>0</v>
          </cell>
        </row>
        <row r="11">
          <cell r="G11">
            <v>1</v>
          </cell>
          <cell r="H11">
            <v>0</v>
          </cell>
          <cell r="I11">
            <v>0</v>
          </cell>
          <cell r="J11">
            <v>18</v>
          </cell>
          <cell r="K11">
            <v>0</v>
          </cell>
          <cell r="L11">
            <v>2</v>
          </cell>
          <cell r="M11">
            <v>0</v>
          </cell>
          <cell r="N11">
            <v>8</v>
          </cell>
          <cell r="O11">
            <v>0</v>
          </cell>
        </row>
      </sheetData>
      <sheetData sheetId="8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</row>
        <row r="10">
          <cell r="G10">
            <v>12</v>
          </cell>
          <cell r="H10">
            <v>2</v>
          </cell>
          <cell r="I10">
            <v>0</v>
          </cell>
          <cell r="J10">
            <v>4</v>
          </cell>
          <cell r="K10">
            <v>0</v>
          </cell>
          <cell r="L10">
            <v>2</v>
          </cell>
          <cell r="M10">
            <v>1</v>
          </cell>
          <cell r="N10">
            <v>3</v>
          </cell>
          <cell r="O10">
            <v>0</v>
          </cell>
        </row>
        <row r="11">
          <cell r="G11">
            <v>10</v>
          </cell>
          <cell r="H11">
            <v>0</v>
          </cell>
          <cell r="I11">
            <v>7</v>
          </cell>
          <cell r="J11">
            <v>33</v>
          </cell>
          <cell r="K11">
            <v>0</v>
          </cell>
          <cell r="L11">
            <v>4</v>
          </cell>
          <cell r="M11">
            <v>1</v>
          </cell>
          <cell r="N11">
            <v>13</v>
          </cell>
          <cell r="O11">
            <v>0</v>
          </cell>
        </row>
      </sheetData>
      <sheetData sheetId="9">
        <row r="7">
          <cell r="G7">
            <v>3</v>
          </cell>
          <cell r="H7">
            <v>0</v>
          </cell>
          <cell r="I7">
            <v>0</v>
          </cell>
          <cell r="J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1</v>
          </cell>
          <cell r="H8">
            <v>1</v>
          </cell>
          <cell r="I8">
            <v>0</v>
          </cell>
          <cell r="J8">
            <v>3</v>
          </cell>
          <cell r="L8">
            <v>2</v>
          </cell>
          <cell r="M8">
            <v>0</v>
          </cell>
          <cell r="N8">
            <v>5</v>
          </cell>
          <cell r="O8">
            <v>0</v>
          </cell>
        </row>
        <row r="10">
          <cell r="G10">
            <v>83</v>
          </cell>
          <cell r="H10">
            <v>2</v>
          </cell>
          <cell r="I10">
            <v>0</v>
          </cell>
          <cell r="J10">
            <v>61</v>
          </cell>
          <cell r="L10">
            <v>13</v>
          </cell>
          <cell r="M10">
            <v>0</v>
          </cell>
          <cell r="N10">
            <v>36</v>
          </cell>
          <cell r="O10">
            <v>0</v>
          </cell>
        </row>
        <row r="11">
          <cell r="G11">
            <v>28</v>
          </cell>
          <cell r="H11">
            <v>2</v>
          </cell>
          <cell r="I11">
            <v>2</v>
          </cell>
          <cell r="J11">
            <v>265</v>
          </cell>
          <cell r="L11">
            <v>8</v>
          </cell>
          <cell r="M11">
            <v>5</v>
          </cell>
          <cell r="N11">
            <v>44</v>
          </cell>
          <cell r="O11">
            <v>0</v>
          </cell>
        </row>
      </sheetData>
      <sheetData sheetId="10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2</v>
          </cell>
          <cell r="H8">
            <v>0</v>
          </cell>
          <cell r="I8">
            <v>0</v>
          </cell>
          <cell r="J8">
            <v>2</v>
          </cell>
          <cell r="K8">
            <v>0</v>
          </cell>
          <cell r="L8">
            <v>2</v>
          </cell>
          <cell r="M8">
            <v>0</v>
          </cell>
          <cell r="N8">
            <v>2</v>
          </cell>
          <cell r="O8">
            <v>0</v>
          </cell>
        </row>
        <row r="10">
          <cell r="G10">
            <v>95</v>
          </cell>
          <cell r="H10">
            <v>0</v>
          </cell>
          <cell r="I10">
            <v>0</v>
          </cell>
          <cell r="J10">
            <v>141</v>
          </cell>
          <cell r="K10">
            <v>0</v>
          </cell>
          <cell r="L10">
            <v>16</v>
          </cell>
          <cell r="M10">
            <v>6</v>
          </cell>
          <cell r="N10">
            <v>64</v>
          </cell>
          <cell r="O10">
            <v>0</v>
          </cell>
        </row>
        <row r="11">
          <cell r="G11">
            <v>41</v>
          </cell>
          <cell r="H11">
            <v>0</v>
          </cell>
          <cell r="I11">
            <v>0</v>
          </cell>
          <cell r="J11">
            <v>293</v>
          </cell>
          <cell r="K11">
            <v>0</v>
          </cell>
          <cell r="L11">
            <v>9</v>
          </cell>
          <cell r="M11">
            <v>0</v>
          </cell>
          <cell r="N11">
            <v>53</v>
          </cell>
          <cell r="O11">
            <v>0</v>
          </cell>
        </row>
      </sheetData>
      <sheetData sheetId="11">
        <row r="7"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G8">
            <v>5</v>
          </cell>
          <cell r="I8">
            <v>0</v>
          </cell>
          <cell r="J8">
            <v>0</v>
          </cell>
          <cell r="K8">
            <v>0</v>
          </cell>
          <cell r="L8">
            <v>6</v>
          </cell>
          <cell r="M8">
            <v>0</v>
          </cell>
          <cell r="N8">
            <v>15</v>
          </cell>
          <cell r="O8">
            <v>0</v>
          </cell>
        </row>
        <row r="10">
          <cell r="G10">
            <v>93</v>
          </cell>
          <cell r="I10">
            <v>0</v>
          </cell>
          <cell r="J10">
            <v>30</v>
          </cell>
          <cell r="K10">
            <v>0</v>
          </cell>
          <cell r="L10">
            <v>15</v>
          </cell>
          <cell r="M10">
            <v>6</v>
          </cell>
          <cell r="N10">
            <v>33</v>
          </cell>
          <cell r="O10">
            <v>0</v>
          </cell>
        </row>
        <row r="11">
          <cell r="G11">
            <v>52</v>
          </cell>
          <cell r="I11">
            <v>0</v>
          </cell>
          <cell r="J11">
            <v>394</v>
          </cell>
          <cell r="K11">
            <v>0</v>
          </cell>
          <cell r="L11">
            <v>8</v>
          </cell>
          <cell r="M11">
            <v>0</v>
          </cell>
          <cell r="N11">
            <v>40</v>
          </cell>
          <cell r="O11">
            <v>0</v>
          </cell>
        </row>
      </sheetData>
      <sheetData sheetId="12"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H8">
            <v>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10">
          <cell r="H10">
            <v>23</v>
          </cell>
          <cell r="I10">
            <v>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H11">
            <v>37</v>
          </cell>
          <cell r="I11">
            <v>24</v>
          </cell>
          <cell r="J11">
            <v>4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</v>
          </cell>
        </row>
      </sheetData>
      <sheetData sheetId="13">
        <row r="5">
          <cell r="E5">
            <v>0</v>
          </cell>
        </row>
        <row r="73">
          <cell r="E73">
            <v>18</v>
          </cell>
          <cell r="F73">
            <v>8</v>
          </cell>
          <cell r="G73">
            <v>2</v>
          </cell>
          <cell r="H73">
            <v>0</v>
          </cell>
          <cell r="I73">
            <v>7</v>
          </cell>
        </row>
        <row r="74">
          <cell r="E74">
            <v>31</v>
          </cell>
          <cell r="F74">
            <v>12</v>
          </cell>
          <cell r="G74">
            <v>5</v>
          </cell>
          <cell r="H74">
            <v>2</v>
          </cell>
          <cell r="I74">
            <v>6</v>
          </cell>
        </row>
        <row r="76">
          <cell r="E76">
            <v>1751</v>
          </cell>
          <cell r="F76">
            <v>683</v>
          </cell>
          <cell r="G76">
            <v>1705</v>
          </cell>
          <cell r="H76">
            <v>406</v>
          </cell>
          <cell r="I76">
            <v>1538</v>
          </cell>
        </row>
        <row r="77">
          <cell r="E77">
            <v>1406</v>
          </cell>
          <cell r="F77">
            <v>800</v>
          </cell>
          <cell r="G77">
            <v>1703</v>
          </cell>
          <cell r="H77">
            <v>4377</v>
          </cell>
          <cell r="I77">
            <v>1786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rightToLeft="1" tabSelected="1" zoomScale="70" zoomScaleNormal="70" workbookViewId="0">
      <selection activeCell="A45" sqref="A45:U45"/>
    </sheetView>
  </sheetViews>
  <sheetFormatPr defaultRowHeight="14.25" x14ac:dyDescent="0.2"/>
  <cols>
    <col min="1" max="21" width="10.625" customWidth="1"/>
    <col min="22" max="22" width="14" bestFit="1" customWidth="1"/>
    <col min="23" max="23" width="3.5" customWidth="1"/>
    <col min="24" max="24" width="27.875" customWidth="1"/>
    <col min="28" max="28" width="10.625" bestFit="1" customWidth="1"/>
  </cols>
  <sheetData>
    <row r="1" spans="1:3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3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3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3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3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3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31" ht="30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31" s="60" customFormat="1" ht="54.95" customHeight="1" x14ac:dyDescent="0.35">
      <c r="A9" s="61" t="s">
        <v>37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31" ht="33.75" customHeight="1" x14ac:dyDescent="0.2">
      <c r="A10" s="80" t="s">
        <v>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spans="1:31" ht="18.75" customHeight="1" x14ac:dyDescent="0.2">
      <c r="A11" s="75" t="s">
        <v>1</v>
      </c>
      <c r="B11" s="75" t="s">
        <v>45</v>
      </c>
      <c r="C11" s="75" t="s">
        <v>44</v>
      </c>
      <c r="D11" s="75" t="s">
        <v>43</v>
      </c>
      <c r="E11" s="75"/>
      <c r="F11" s="75"/>
      <c r="G11" s="75" t="s">
        <v>42</v>
      </c>
      <c r="H11" s="75"/>
      <c r="I11" s="75"/>
      <c r="J11" s="75" t="s">
        <v>41</v>
      </c>
      <c r="K11" s="75"/>
      <c r="L11" s="75"/>
      <c r="M11" s="75" t="s">
        <v>46</v>
      </c>
      <c r="N11" s="75"/>
      <c r="O11" s="75"/>
      <c r="P11" s="75" t="s">
        <v>39</v>
      </c>
      <c r="Q11" s="75"/>
      <c r="R11" s="75"/>
      <c r="S11" s="75" t="s">
        <v>38</v>
      </c>
      <c r="T11" s="75"/>
      <c r="U11" s="75"/>
    </row>
    <row r="12" spans="1:31" ht="24" customHeight="1" x14ac:dyDescent="0.2">
      <c r="A12" s="75"/>
      <c r="B12" s="75"/>
      <c r="C12" s="75"/>
      <c r="D12" s="15" t="s">
        <v>2</v>
      </c>
      <c r="E12" s="15" t="s">
        <v>3</v>
      </c>
      <c r="F12" s="15" t="s">
        <v>4</v>
      </c>
      <c r="G12" s="15" t="s">
        <v>2</v>
      </c>
      <c r="H12" s="15" t="s">
        <v>3</v>
      </c>
      <c r="I12" s="15" t="s">
        <v>4</v>
      </c>
      <c r="J12" s="15" t="s">
        <v>2</v>
      </c>
      <c r="K12" s="15" t="s">
        <v>3</v>
      </c>
      <c r="L12" s="15" t="s">
        <v>4</v>
      </c>
      <c r="M12" s="15" t="s">
        <v>2</v>
      </c>
      <c r="N12" s="15" t="s">
        <v>3</v>
      </c>
      <c r="O12" s="15" t="s">
        <v>4</v>
      </c>
      <c r="P12" s="15" t="s">
        <v>2</v>
      </c>
      <c r="Q12" s="15" t="s">
        <v>3</v>
      </c>
      <c r="R12" s="15" t="s">
        <v>4</v>
      </c>
      <c r="S12" s="15" t="s">
        <v>2</v>
      </c>
      <c r="T12" s="15" t="s">
        <v>3</v>
      </c>
      <c r="U12" s="15" t="s">
        <v>4</v>
      </c>
      <c r="Z12" t="s">
        <v>5</v>
      </c>
    </row>
    <row r="13" spans="1:31" ht="18.600000000000001" customHeight="1" x14ac:dyDescent="0.2">
      <c r="A13" s="78" t="s">
        <v>6</v>
      </c>
      <c r="B13" s="79" t="s">
        <v>7</v>
      </c>
      <c r="C13" s="55" t="s">
        <v>8</v>
      </c>
      <c r="D13" s="9">
        <f>SUM('[1]وزارة الصحة'!E73)</f>
        <v>37</v>
      </c>
      <c r="E13" s="9">
        <f>SUM('[1]وزارة الصحة'!E76)</f>
        <v>886</v>
      </c>
      <c r="F13" s="16">
        <f>SUM(D13:E13)</f>
        <v>923</v>
      </c>
      <c r="G13" s="9">
        <f>SUM('[1]وزارة الصحة'!F73)</f>
        <v>20</v>
      </c>
      <c r="H13" s="9">
        <f>SUM('[1]وزارة الصحة'!F76)</f>
        <v>27</v>
      </c>
      <c r="I13" s="16">
        <f>SUM(G13:H13)</f>
        <v>47</v>
      </c>
      <c r="J13" s="9">
        <f>SUM('[1]وزارة الصحة'!G73)</f>
        <v>3</v>
      </c>
      <c r="K13" s="9">
        <f>SUM('[1]وزارة الصحة'!G76)</f>
        <v>18</v>
      </c>
      <c r="L13" s="16">
        <f>SUM(J13:K13)</f>
        <v>21</v>
      </c>
      <c r="M13" s="9">
        <f>SUM('[1]وزارة الصحة'!H73)</f>
        <v>1</v>
      </c>
      <c r="N13" s="9">
        <f>SUM('[1]وزارة الصحة'!H76)</f>
        <v>507</v>
      </c>
      <c r="O13" s="16">
        <f>SUM(M13:N13)</f>
        <v>508</v>
      </c>
      <c r="P13" s="9">
        <f>SUM('[1]وزارة الصحة'!I73)</f>
        <v>16</v>
      </c>
      <c r="Q13" s="9">
        <f>SUM('[1]وزارة الصحة'!I76)</f>
        <v>660</v>
      </c>
      <c r="R13" s="16">
        <f>SUM(P13:Q13)</f>
        <v>676</v>
      </c>
      <c r="S13" s="9">
        <f>SUM(D13+G13+J13+M13+P13)</f>
        <v>77</v>
      </c>
      <c r="T13" s="9">
        <f>SUM(E13+H13+K13+N13+Q13)</f>
        <v>2098</v>
      </c>
      <c r="U13" s="16">
        <f>SUM(S13:T13)</f>
        <v>2175</v>
      </c>
    </row>
    <row r="14" spans="1:31" ht="18.600000000000001" customHeight="1" x14ac:dyDescent="0.25">
      <c r="A14" s="78"/>
      <c r="B14" s="79"/>
      <c r="C14" s="55" t="s">
        <v>9</v>
      </c>
      <c r="D14" s="9">
        <f>SUM('[1]وزارة الصحة'!E74)</f>
        <v>245</v>
      </c>
      <c r="E14" s="9">
        <f>SUM('[1]وزارة الصحة'!E77)</f>
        <v>574</v>
      </c>
      <c r="F14" s="16">
        <f>SUM(D14:E14)</f>
        <v>819</v>
      </c>
      <c r="G14" s="9">
        <f>SUM('[1]وزارة الصحة'!F74)</f>
        <v>175</v>
      </c>
      <c r="H14" s="9">
        <f>SUM('[1]وزارة الصحة'!F77)</f>
        <v>36</v>
      </c>
      <c r="I14" s="16">
        <f>SUM(G14:H14)</f>
        <v>211</v>
      </c>
      <c r="J14" s="9">
        <f>SUM('[1]وزارة الصحة'!G74)</f>
        <v>146</v>
      </c>
      <c r="K14" s="9">
        <f>SUM('[1]وزارة الصحة'!G77)</f>
        <v>11</v>
      </c>
      <c r="L14" s="16">
        <f>SUM(J14:K14)</f>
        <v>157</v>
      </c>
      <c r="M14" s="9">
        <f>SUM('[1]وزارة الصحة'!H74)</f>
        <v>337</v>
      </c>
      <c r="N14" s="9">
        <f>SUM('[1]وزارة الصحة'!H77)</f>
        <v>2888</v>
      </c>
      <c r="O14" s="16">
        <f>SUM(M14:N14)</f>
        <v>3225</v>
      </c>
      <c r="P14" s="9">
        <f>SUM('[1]وزارة الصحة'!I74)</f>
        <v>751</v>
      </c>
      <c r="Q14" s="9">
        <f>SUM('[1]وزارة الصحة'!I77)</f>
        <v>727</v>
      </c>
      <c r="R14" s="16">
        <f>SUM(P14:Q14)</f>
        <v>1478</v>
      </c>
      <c r="S14" s="9">
        <f>SUM(D14+G14+J14+M14+P14)</f>
        <v>1654</v>
      </c>
      <c r="T14" s="9">
        <f>SUM(E14+H14+K14+N14+Q14)</f>
        <v>4236</v>
      </c>
      <c r="U14" s="16">
        <f>SUM(S14:T14)</f>
        <v>5890</v>
      </c>
      <c r="W14" s="1"/>
      <c r="X14" s="57"/>
      <c r="Y14" s="56" t="s">
        <v>10</v>
      </c>
      <c r="Z14" s="56" t="s">
        <v>11</v>
      </c>
      <c r="AA14" s="56" t="s">
        <v>4</v>
      </c>
      <c r="AB14" s="57" t="s">
        <v>12</v>
      </c>
      <c r="AC14" s="58"/>
      <c r="AD14" s="58"/>
      <c r="AE14" s="58"/>
    </row>
    <row r="15" spans="1:31" ht="18.600000000000001" customHeight="1" x14ac:dyDescent="0.2">
      <c r="A15" s="78"/>
      <c r="B15" s="79"/>
      <c r="C15" s="20" t="s">
        <v>4</v>
      </c>
      <c r="D15" s="16">
        <f t="shared" ref="D15:U15" si="0">SUM(D13:D14)</f>
        <v>282</v>
      </c>
      <c r="E15" s="16">
        <f t="shared" si="0"/>
        <v>1460</v>
      </c>
      <c r="F15" s="16">
        <f t="shared" si="0"/>
        <v>1742</v>
      </c>
      <c r="G15" s="16">
        <f t="shared" si="0"/>
        <v>195</v>
      </c>
      <c r="H15" s="16">
        <f t="shared" si="0"/>
        <v>63</v>
      </c>
      <c r="I15" s="16">
        <f t="shared" si="0"/>
        <v>258</v>
      </c>
      <c r="J15" s="16">
        <f t="shared" si="0"/>
        <v>149</v>
      </c>
      <c r="K15" s="16">
        <f t="shared" si="0"/>
        <v>29</v>
      </c>
      <c r="L15" s="16">
        <f t="shared" si="0"/>
        <v>178</v>
      </c>
      <c r="M15" s="16">
        <f t="shared" si="0"/>
        <v>338</v>
      </c>
      <c r="N15" s="16">
        <f t="shared" si="0"/>
        <v>3395</v>
      </c>
      <c r="O15" s="16">
        <f t="shared" si="0"/>
        <v>3733</v>
      </c>
      <c r="P15" s="16">
        <f t="shared" si="0"/>
        <v>767</v>
      </c>
      <c r="Q15" s="16">
        <f t="shared" si="0"/>
        <v>1387</v>
      </c>
      <c r="R15" s="16">
        <f t="shared" si="0"/>
        <v>2154</v>
      </c>
      <c r="S15" s="16">
        <f t="shared" si="0"/>
        <v>1731</v>
      </c>
      <c r="T15" s="16">
        <f t="shared" si="0"/>
        <v>6334</v>
      </c>
      <c r="U15" s="16">
        <f t="shared" si="0"/>
        <v>8065</v>
      </c>
      <c r="V15" s="8"/>
      <c r="W15" s="1"/>
      <c r="X15" s="59" t="s">
        <v>13</v>
      </c>
      <c r="Y15" s="2">
        <f>SUM(S15)</f>
        <v>1731</v>
      </c>
      <c r="Z15" s="2">
        <f>SUM(T15)</f>
        <v>6334</v>
      </c>
      <c r="AA15" s="2">
        <f>SUM(Y15:Z15)</f>
        <v>8065</v>
      </c>
      <c r="AB15" s="3">
        <f>(Y15/AA15)*100</f>
        <v>21.463112213267205</v>
      </c>
    </row>
    <row r="16" spans="1:31" ht="18.600000000000001" customHeight="1" x14ac:dyDescent="0.2">
      <c r="A16" s="78"/>
      <c r="B16" s="79" t="s">
        <v>14</v>
      </c>
      <c r="C16" s="55" t="s">
        <v>8</v>
      </c>
      <c r="D16" s="9">
        <f>SUM('[1]قطاع خاص بالامارات الشمالية'!E73)</f>
        <v>18</v>
      </c>
      <c r="E16" s="9">
        <f>SUM('[1]قطاع خاص بالامارات الشمالية'!E76)</f>
        <v>1751</v>
      </c>
      <c r="F16" s="16">
        <f>SUM(D16:E16)</f>
        <v>1769</v>
      </c>
      <c r="G16" s="9">
        <f>SUM('[1]قطاع خاص بالامارات الشمالية'!F73)</f>
        <v>8</v>
      </c>
      <c r="H16" s="9">
        <f>SUM('[1]قطاع خاص بالامارات الشمالية'!F76)</f>
        <v>683</v>
      </c>
      <c r="I16" s="16">
        <f>SUM(G16:H16)</f>
        <v>691</v>
      </c>
      <c r="J16" s="9">
        <f>SUM('[1]قطاع خاص بالامارات الشمالية'!G73)</f>
        <v>2</v>
      </c>
      <c r="K16" s="9">
        <f>SUM('[1]قطاع خاص بالامارات الشمالية'!G76)</f>
        <v>1705</v>
      </c>
      <c r="L16" s="16">
        <f>SUM(J16:K16)</f>
        <v>1707</v>
      </c>
      <c r="M16" s="9">
        <f>SUM('[1]قطاع خاص بالامارات الشمالية'!H73)</f>
        <v>0</v>
      </c>
      <c r="N16" s="9">
        <f>SUM('[1]قطاع خاص بالامارات الشمالية'!H76)</f>
        <v>406</v>
      </c>
      <c r="O16" s="16">
        <f>SUM(M16:N16)</f>
        <v>406</v>
      </c>
      <c r="P16" s="9">
        <f>SUM('[1]قطاع خاص بالامارات الشمالية'!I73)</f>
        <v>7</v>
      </c>
      <c r="Q16" s="9">
        <f>SUM('[1]قطاع خاص بالامارات الشمالية'!I76)</f>
        <v>1538</v>
      </c>
      <c r="R16" s="16">
        <f>SUM(P16:Q16)</f>
        <v>1545</v>
      </c>
      <c r="S16" s="9">
        <f>SUM(D16+G16+J16+M16+P16)</f>
        <v>35</v>
      </c>
      <c r="T16" s="9">
        <f>SUM(E16+H16+K16+N16+Q16)</f>
        <v>6083</v>
      </c>
      <c r="U16" s="16">
        <f>SUM(S16:T16)</f>
        <v>6118</v>
      </c>
      <c r="W16" s="1"/>
      <c r="X16" s="59" t="s">
        <v>15</v>
      </c>
      <c r="Y16" s="2">
        <f>SUM(S18)</f>
        <v>91</v>
      </c>
      <c r="Z16" s="2">
        <f>SUM(T18)</f>
        <v>16155</v>
      </c>
      <c r="AA16" s="2">
        <f t="shared" ref="AA16:AA17" si="1">SUM(Y16:Z16)</f>
        <v>16246</v>
      </c>
      <c r="AB16" s="3">
        <f>(Y16/AA16)*100</f>
        <v>0.56013788009356158</v>
      </c>
    </row>
    <row r="17" spans="1:28" ht="18.600000000000001" customHeight="1" x14ac:dyDescent="0.2">
      <c r="A17" s="78"/>
      <c r="B17" s="79"/>
      <c r="C17" s="55" t="s">
        <v>9</v>
      </c>
      <c r="D17" s="9">
        <f>SUM('[1]قطاع خاص بالامارات الشمالية'!E74)</f>
        <v>31</v>
      </c>
      <c r="E17" s="9">
        <f>SUM('[1]قطاع خاص بالامارات الشمالية'!E77)</f>
        <v>1406</v>
      </c>
      <c r="F17" s="16">
        <f>SUM(D17:E17)</f>
        <v>1437</v>
      </c>
      <c r="G17" s="9">
        <f>SUM('[1]قطاع خاص بالامارات الشمالية'!F74)</f>
        <v>12</v>
      </c>
      <c r="H17" s="9">
        <f>SUM('[1]قطاع خاص بالامارات الشمالية'!F77)</f>
        <v>800</v>
      </c>
      <c r="I17" s="16">
        <f>SUM(G17:H17)</f>
        <v>812</v>
      </c>
      <c r="J17" s="9">
        <f>SUM('[1]قطاع خاص بالامارات الشمالية'!G74)</f>
        <v>5</v>
      </c>
      <c r="K17" s="9">
        <f>SUM('[1]قطاع خاص بالامارات الشمالية'!G77)</f>
        <v>1703</v>
      </c>
      <c r="L17" s="16">
        <f>SUM(J17:K17)</f>
        <v>1708</v>
      </c>
      <c r="M17" s="9">
        <f>SUM('[1]قطاع خاص بالامارات الشمالية'!H74)</f>
        <v>2</v>
      </c>
      <c r="N17" s="9">
        <f>SUM('[1]قطاع خاص بالامارات الشمالية'!H77)</f>
        <v>4377</v>
      </c>
      <c r="O17" s="16">
        <f>SUM(M17:N17)</f>
        <v>4379</v>
      </c>
      <c r="P17" s="9">
        <f>SUM('[1]قطاع خاص بالامارات الشمالية'!I74)</f>
        <v>6</v>
      </c>
      <c r="Q17" s="9">
        <f>SUM('[1]قطاع خاص بالامارات الشمالية'!I77)</f>
        <v>1786</v>
      </c>
      <c r="R17" s="16">
        <f>SUM(P17:Q17)</f>
        <v>1792</v>
      </c>
      <c r="S17" s="9">
        <f>SUM(D17+G17+J17+M17+P17)</f>
        <v>56</v>
      </c>
      <c r="T17" s="9">
        <f>SUM(E17+H17+K17+N17+Q17)</f>
        <v>10072</v>
      </c>
      <c r="U17" s="16">
        <f>SUM(S17:T17)</f>
        <v>10128</v>
      </c>
      <c r="W17" s="1"/>
      <c r="X17" s="59" t="s">
        <v>16</v>
      </c>
      <c r="Y17" s="2">
        <f>SUM(S33,S36,S39,S42,S50,S53)</f>
        <v>84</v>
      </c>
      <c r="Z17" s="2">
        <f>SUM(T33,T36,T39,T42,T50,T53)</f>
        <v>2191</v>
      </c>
      <c r="AA17" s="2">
        <f t="shared" si="1"/>
        <v>2275</v>
      </c>
      <c r="AB17" s="3">
        <f>(Y17/AA17)*100</f>
        <v>3.6923076923076925</v>
      </c>
    </row>
    <row r="18" spans="1:28" ht="18.600000000000001" customHeight="1" x14ac:dyDescent="0.2">
      <c r="A18" s="78"/>
      <c r="B18" s="79"/>
      <c r="C18" s="20" t="s">
        <v>4</v>
      </c>
      <c r="D18" s="16">
        <f t="shared" ref="D18:I18" si="2">SUM(D16:D17)</f>
        <v>49</v>
      </c>
      <c r="E18" s="16">
        <f t="shared" si="2"/>
        <v>3157</v>
      </c>
      <c r="F18" s="16">
        <f t="shared" si="2"/>
        <v>3206</v>
      </c>
      <c r="G18" s="16">
        <f t="shared" si="2"/>
        <v>20</v>
      </c>
      <c r="H18" s="16">
        <f t="shared" si="2"/>
        <v>1483</v>
      </c>
      <c r="I18" s="16">
        <f t="shared" si="2"/>
        <v>1503</v>
      </c>
      <c r="J18" s="16">
        <f>SUM(J16:J17)</f>
        <v>7</v>
      </c>
      <c r="K18" s="16">
        <f>SUM(K16:K17)</f>
        <v>3408</v>
      </c>
      <c r="L18" s="16">
        <f>SUM(J18:K18)</f>
        <v>3415</v>
      </c>
      <c r="M18" s="16">
        <f t="shared" ref="M18:T18" si="3">SUM(M16:M17)</f>
        <v>2</v>
      </c>
      <c r="N18" s="16">
        <f t="shared" si="3"/>
        <v>4783</v>
      </c>
      <c r="O18" s="16">
        <f t="shared" si="3"/>
        <v>4785</v>
      </c>
      <c r="P18" s="16">
        <f t="shared" si="3"/>
        <v>13</v>
      </c>
      <c r="Q18" s="16">
        <f t="shared" si="3"/>
        <v>3324</v>
      </c>
      <c r="R18" s="16">
        <f t="shared" si="3"/>
        <v>3337</v>
      </c>
      <c r="S18" s="16">
        <f t="shared" si="3"/>
        <v>91</v>
      </c>
      <c r="T18" s="16">
        <f t="shared" si="3"/>
        <v>16155</v>
      </c>
      <c r="U18" s="16">
        <f>SUM(S18:T18)</f>
        <v>16246</v>
      </c>
      <c r="W18" s="1"/>
      <c r="X18" s="59" t="s">
        <v>17</v>
      </c>
      <c r="Y18" s="3">
        <f>SUM(S56,S59)</f>
        <v>33</v>
      </c>
      <c r="Z18" s="3">
        <f>SUM(T56,T59)</f>
        <v>766</v>
      </c>
      <c r="AA18" s="2">
        <f>SUM(Y18:Z18)</f>
        <v>799</v>
      </c>
      <c r="AB18" s="3">
        <f>(Y18/AA18)*100</f>
        <v>4.1301627033792236</v>
      </c>
    </row>
    <row r="19" spans="1:28" ht="18.600000000000001" customHeight="1" x14ac:dyDescent="0.2">
      <c r="A19" s="78" t="s">
        <v>18</v>
      </c>
      <c r="B19" s="79" t="s">
        <v>7</v>
      </c>
      <c r="C19" s="55" t="s">
        <v>8</v>
      </c>
      <c r="D19" s="9">
        <f>SUM('[1]دائرة الصحة ابوظبي'!E6)</f>
        <v>289</v>
      </c>
      <c r="E19" s="9">
        <f>SUM('[1]دائرة الصحة ابوظبي'!E9)</f>
        <v>2124</v>
      </c>
      <c r="F19" s="16">
        <f>SUM(D19:E19)</f>
        <v>2413</v>
      </c>
      <c r="G19" s="9">
        <f>SUM('[1]دائرة الصحة ابوظبي'!F6)</f>
        <v>34</v>
      </c>
      <c r="H19" s="9">
        <f>SUM('[1]دائرة الصحة ابوظبي'!F9)</f>
        <v>103</v>
      </c>
      <c r="I19" s="16">
        <f t="shared" ref="I19:I26" si="4">SUM(G19:H19)</f>
        <v>137</v>
      </c>
      <c r="J19" s="9">
        <f>SUM('[1]دائرة الصحة ابوظبي'!G6)</f>
        <v>2</v>
      </c>
      <c r="K19" s="9">
        <f>SUM('[1]دائرة الصحة ابوظبي'!G9)</f>
        <v>568</v>
      </c>
      <c r="L19" s="16">
        <f>SUM(J19:K19)</f>
        <v>570</v>
      </c>
      <c r="M19" s="9">
        <f>SUM('[1]دائرة الصحة ابوظبي'!H6)</f>
        <v>8</v>
      </c>
      <c r="N19" s="9">
        <f>SUM('[1]دائرة الصحة ابوظبي'!H9)</f>
        <v>2126</v>
      </c>
      <c r="O19" s="16">
        <f>SUM(M19:N19)</f>
        <v>2134</v>
      </c>
      <c r="P19" s="9">
        <f>SUM('[1]دائرة الصحة ابوظبي'!I6)</f>
        <v>71</v>
      </c>
      <c r="Q19" s="9">
        <f>SUM('[1]دائرة الصحة ابوظبي'!I9)</f>
        <v>2302</v>
      </c>
      <c r="R19" s="16">
        <f>SUM(P19:Q19)</f>
        <v>2373</v>
      </c>
      <c r="S19" s="9">
        <f t="shared" ref="S19:U20" si="5">SUM(D19+G19+J19+M19+P19)</f>
        <v>404</v>
      </c>
      <c r="T19" s="9">
        <f t="shared" si="5"/>
        <v>7223</v>
      </c>
      <c r="U19" s="16">
        <f t="shared" si="5"/>
        <v>7627</v>
      </c>
      <c r="W19" t="s">
        <v>5</v>
      </c>
      <c r="Y19" t="s">
        <v>5</v>
      </c>
    </row>
    <row r="20" spans="1:28" ht="27.75" customHeight="1" x14ac:dyDescent="0.2">
      <c r="A20" s="78"/>
      <c r="B20" s="79"/>
      <c r="C20" s="55" t="s">
        <v>9</v>
      </c>
      <c r="D20" s="9">
        <f>SUM('[1]دائرة الصحة ابوظبي'!E7)</f>
        <v>748</v>
      </c>
      <c r="E20" s="9">
        <f>SUM('[1]دائرة الصحة ابوظبي'!E10)</f>
        <v>1048</v>
      </c>
      <c r="F20" s="16">
        <f>SUM(D20:E20)</f>
        <v>1796</v>
      </c>
      <c r="G20" s="9">
        <f>SUM('[1]دائرة الصحة ابوظبي'!F7)</f>
        <v>105</v>
      </c>
      <c r="H20" s="9">
        <f>SUM('[1]دائرة الصحة ابوظبي'!F10)</f>
        <v>88</v>
      </c>
      <c r="I20" s="16">
        <f t="shared" si="4"/>
        <v>193</v>
      </c>
      <c r="J20" s="9">
        <f>SUM('[1]دائرة الصحة ابوظبي'!G7)</f>
        <v>103</v>
      </c>
      <c r="K20" s="9">
        <f>SUM('[1]دائرة الصحة ابوظبي'!G10)</f>
        <v>550</v>
      </c>
      <c r="L20" s="16">
        <f>SUM(J20:K20)</f>
        <v>653</v>
      </c>
      <c r="M20" s="9">
        <f>SUM('[1]دائرة الصحة ابوظبي'!H7)</f>
        <v>207</v>
      </c>
      <c r="N20" s="9">
        <f>SUM('[1]دائرة الصحة ابوظبي'!H10)</f>
        <v>7701</v>
      </c>
      <c r="O20" s="16">
        <f>SUM(M20:N20)</f>
        <v>7908</v>
      </c>
      <c r="P20" s="9">
        <f>SUM('[1]دائرة الصحة ابوظبي'!I7)</f>
        <v>425</v>
      </c>
      <c r="Q20" s="9">
        <f>SUM('[1]دائرة الصحة ابوظبي'!I10)</f>
        <v>1957</v>
      </c>
      <c r="R20" s="16">
        <f>SUM(P20:Q20)</f>
        <v>2382</v>
      </c>
      <c r="S20" s="9">
        <f t="shared" si="5"/>
        <v>1588</v>
      </c>
      <c r="T20" s="9">
        <f t="shared" si="5"/>
        <v>11344</v>
      </c>
      <c r="U20" s="16">
        <f t="shared" si="5"/>
        <v>12932</v>
      </c>
      <c r="X20" s="4"/>
    </row>
    <row r="21" spans="1:28" ht="18.600000000000001" customHeight="1" x14ac:dyDescent="0.2">
      <c r="A21" s="78"/>
      <c r="B21" s="79"/>
      <c r="C21" s="20" t="s">
        <v>4</v>
      </c>
      <c r="D21" s="16">
        <f>SUM(D19:D20)</f>
        <v>1037</v>
      </c>
      <c r="E21" s="16">
        <f>SUM(E19:E20)</f>
        <v>3172</v>
      </c>
      <c r="F21" s="16">
        <f>SUM(F19:F20)</f>
        <v>4209</v>
      </c>
      <c r="G21" s="16">
        <f>SUM(G19:G20)</f>
        <v>139</v>
      </c>
      <c r="H21" s="16">
        <f>SUM(H19:H20)</f>
        <v>191</v>
      </c>
      <c r="I21" s="16">
        <f t="shared" si="4"/>
        <v>330</v>
      </c>
      <c r="J21" s="16">
        <f t="shared" ref="J21:U21" si="6">SUM(J19:J20)</f>
        <v>105</v>
      </c>
      <c r="K21" s="16">
        <f t="shared" si="6"/>
        <v>1118</v>
      </c>
      <c r="L21" s="16">
        <f t="shared" si="6"/>
        <v>1223</v>
      </c>
      <c r="M21" s="16">
        <f t="shared" si="6"/>
        <v>215</v>
      </c>
      <c r="N21" s="16">
        <f t="shared" si="6"/>
        <v>9827</v>
      </c>
      <c r="O21" s="16">
        <f t="shared" si="6"/>
        <v>10042</v>
      </c>
      <c r="P21" s="16">
        <f t="shared" si="6"/>
        <v>496</v>
      </c>
      <c r="Q21" s="16">
        <f t="shared" si="6"/>
        <v>4259</v>
      </c>
      <c r="R21" s="16">
        <f t="shared" si="6"/>
        <v>4755</v>
      </c>
      <c r="S21" s="16">
        <f t="shared" si="6"/>
        <v>1992</v>
      </c>
      <c r="T21" s="16">
        <f t="shared" si="6"/>
        <v>18567</v>
      </c>
      <c r="U21" s="16">
        <f t="shared" si="6"/>
        <v>20559</v>
      </c>
      <c r="X21" s="87"/>
    </row>
    <row r="22" spans="1:28" ht="18.600000000000001" customHeight="1" x14ac:dyDescent="0.2">
      <c r="A22" s="78"/>
      <c r="B22" s="79" t="s">
        <v>14</v>
      </c>
      <c r="C22" s="55" t="s">
        <v>8</v>
      </c>
      <c r="D22" s="9">
        <f>SUM('[1]دائرة الصحة ابوظبي'!E15)</f>
        <v>37</v>
      </c>
      <c r="E22" s="9">
        <f>SUM('[1]دائرة الصحة ابوظبي'!E18)</f>
        <v>3470</v>
      </c>
      <c r="F22" s="16">
        <f>SUM(D22:E22)</f>
        <v>3507</v>
      </c>
      <c r="G22" s="9">
        <f>SUM('[1]دائرة الصحة ابوظبي'!F15)</f>
        <v>6</v>
      </c>
      <c r="H22" s="9">
        <f>SUM('[1]دائرة الصحة ابوظبي'!F18)</f>
        <v>992</v>
      </c>
      <c r="I22" s="16">
        <f t="shared" si="4"/>
        <v>998</v>
      </c>
      <c r="J22" s="9">
        <f>SUM('[1]دائرة الصحة ابوظبي'!G15)</f>
        <v>1</v>
      </c>
      <c r="K22" s="9">
        <f>SUM('[1]دائرة الصحة ابوظبي'!G18)</f>
        <v>1323</v>
      </c>
      <c r="L22" s="16">
        <f>SUM(J22:K22)</f>
        <v>1324</v>
      </c>
      <c r="M22" s="9">
        <f>SUM('[1]دائرة الصحة ابوظبي'!H15)</f>
        <v>1</v>
      </c>
      <c r="N22" s="9">
        <f>SUM('[1]دائرة الصحة ابوظبي'!H18)</f>
        <v>4376</v>
      </c>
      <c r="O22" s="16">
        <f>SUM(M22:N22)</f>
        <v>4377</v>
      </c>
      <c r="P22" s="9">
        <f>SUM('[1]دائرة الصحة ابوظبي'!I15)</f>
        <v>3</v>
      </c>
      <c r="Q22" s="9">
        <f>SUM('[1]دائرة الصحة ابوظبي'!I18)</f>
        <v>1951</v>
      </c>
      <c r="R22" s="16">
        <f>SUM(P22:Q22)</f>
        <v>1954</v>
      </c>
      <c r="S22" s="9">
        <f t="shared" ref="S22:U23" si="7">SUM(D22+G22+J22+M22+P22)</f>
        <v>48</v>
      </c>
      <c r="T22" s="9">
        <f t="shared" si="7"/>
        <v>12112</v>
      </c>
      <c r="U22" s="16">
        <f t="shared" si="7"/>
        <v>12160</v>
      </c>
      <c r="X22" s="87"/>
    </row>
    <row r="23" spans="1:28" ht="18.600000000000001" customHeight="1" x14ac:dyDescent="0.2">
      <c r="A23" s="78"/>
      <c r="B23" s="79"/>
      <c r="C23" s="55" t="s">
        <v>9</v>
      </c>
      <c r="D23" s="9">
        <f>SUM('[1]دائرة الصحة ابوظبي'!E16)</f>
        <v>31</v>
      </c>
      <c r="E23" s="9">
        <f>SUM('[1]دائرة الصحة ابوظبي'!E19)</f>
        <v>2006</v>
      </c>
      <c r="F23" s="16">
        <f>SUM(D23:E23)</f>
        <v>2037</v>
      </c>
      <c r="G23" s="9">
        <f>SUM('[1]دائرة الصحة ابوظبي'!F16)</f>
        <v>15</v>
      </c>
      <c r="H23" s="9">
        <f>SUM('[1]دائرة الصحة ابوظبي'!F19)</f>
        <v>806</v>
      </c>
      <c r="I23" s="16">
        <f t="shared" si="4"/>
        <v>821</v>
      </c>
      <c r="J23" s="9">
        <f>SUM('[1]دائرة الصحة ابوظبي'!G16)</f>
        <v>7</v>
      </c>
      <c r="K23" s="9">
        <f>SUM('[1]دائرة الصحة ابوظبي'!G19)</f>
        <v>1374</v>
      </c>
      <c r="L23" s="16">
        <f>SUM(J23:K23)</f>
        <v>1381</v>
      </c>
      <c r="M23" s="9">
        <f>SUM('[1]دائرة الصحة ابوظبي'!H16)</f>
        <v>1</v>
      </c>
      <c r="N23" s="9">
        <f>SUM('[1]دائرة الصحة ابوظبي'!H19)</f>
        <v>13230</v>
      </c>
      <c r="O23" s="16">
        <f>SUM(M23:N23)</f>
        <v>13231</v>
      </c>
      <c r="P23" s="9">
        <f>SUM('[1]دائرة الصحة ابوظبي'!I16)</f>
        <v>49</v>
      </c>
      <c r="Q23" s="9">
        <f>SUM('[1]دائرة الصحة ابوظبي'!I19)</f>
        <v>2715</v>
      </c>
      <c r="R23" s="16">
        <f>SUM(P23:Q23)</f>
        <v>2764</v>
      </c>
      <c r="S23" s="9">
        <f t="shared" si="7"/>
        <v>103</v>
      </c>
      <c r="T23" s="9">
        <f t="shared" si="7"/>
        <v>20131</v>
      </c>
      <c r="U23" s="16">
        <f t="shared" si="7"/>
        <v>20234</v>
      </c>
      <c r="X23" t="s">
        <v>5</v>
      </c>
    </row>
    <row r="24" spans="1:28" ht="18.600000000000001" customHeight="1" x14ac:dyDescent="0.2">
      <c r="A24" s="78"/>
      <c r="B24" s="79"/>
      <c r="C24" s="20" t="s">
        <v>4</v>
      </c>
      <c r="D24" s="16">
        <f>SUM(D22:D23)</f>
        <v>68</v>
      </c>
      <c r="E24" s="16">
        <f>SUM(E22:E23)</f>
        <v>5476</v>
      </c>
      <c r="F24" s="16">
        <f>SUM(F22:F23)</f>
        <v>5544</v>
      </c>
      <c r="G24" s="16">
        <f>SUM(G22:G23)</f>
        <v>21</v>
      </c>
      <c r="H24" s="16">
        <f>SUM(H22:H23)</f>
        <v>1798</v>
      </c>
      <c r="I24" s="16">
        <f t="shared" si="4"/>
        <v>1819</v>
      </c>
      <c r="J24" s="16">
        <f t="shared" ref="J24:U24" si="8">SUM(J22:J23)</f>
        <v>8</v>
      </c>
      <c r="K24" s="16">
        <f t="shared" si="8"/>
        <v>2697</v>
      </c>
      <c r="L24" s="16">
        <f t="shared" si="8"/>
        <v>2705</v>
      </c>
      <c r="M24" s="16">
        <f t="shared" si="8"/>
        <v>2</v>
      </c>
      <c r="N24" s="16">
        <f t="shared" si="8"/>
        <v>17606</v>
      </c>
      <c r="O24" s="16">
        <f t="shared" si="8"/>
        <v>17608</v>
      </c>
      <c r="P24" s="16">
        <f t="shared" si="8"/>
        <v>52</v>
      </c>
      <c r="Q24" s="16">
        <f t="shared" si="8"/>
        <v>4666</v>
      </c>
      <c r="R24" s="16">
        <f t="shared" si="8"/>
        <v>4718</v>
      </c>
      <c r="S24" s="16">
        <f t="shared" si="8"/>
        <v>151</v>
      </c>
      <c r="T24" s="16">
        <f t="shared" si="8"/>
        <v>32243</v>
      </c>
      <c r="U24" s="16">
        <f t="shared" si="8"/>
        <v>32394</v>
      </c>
      <c r="W24" t="s">
        <v>5</v>
      </c>
    </row>
    <row r="25" spans="1:28" ht="18.600000000000001" customHeight="1" x14ac:dyDescent="0.2">
      <c r="A25" s="78" t="s">
        <v>19</v>
      </c>
      <c r="B25" s="79" t="s">
        <v>7</v>
      </c>
      <c r="C25" s="55" t="s">
        <v>8</v>
      </c>
      <c r="D25" s="9">
        <f>SUM('[1]هيئة الصحة دبي'!E5)</f>
        <v>98</v>
      </c>
      <c r="E25" s="9">
        <f>SUM('[1]هيئة الصحة دبي'!E8)</f>
        <v>766</v>
      </c>
      <c r="F25" s="16">
        <f>SUM(D25:E25)</f>
        <v>864</v>
      </c>
      <c r="G25" s="9">
        <f>SUM('[1]هيئة الصحة دبي'!F5)</f>
        <v>17</v>
      </c>
      <c r="H25" s="9">
        <f>SUM('[1]هيئة الصحة دبي'!F8)</f>
        <v>32</v>
      </c>
      <c r="I25" s="16">
        <f t="shared" si="4"/>
        <v>49</v>
      </c>
      <c r="J25" s="9">
        <f>SUM('[1]هيئة الصحة دبي'!G5)</f>
        <v>3</v>
      </c>
      <c r="K25" s="9">
        <f>SUM('[1]هيئة الصحة دبي'!G8)</f>
        <v>148</v>
      </c>
      <c r="L25" s="16">
        <f>SUM(J25:K25)</f>
        <v>151</v>
      </c>
      <c r="M25" s="9">
        <f>SUM('[1]هيئة الصحة دبي'!H5)</f>
        <v>0</v>
      </c>
      <c r="N25" s="9">
        <f>SUM('[1]هيئة الصحة دبي'!H8)</f>
        <v>729</v>
      </c>
      <c r="O25" s="16">
        <f>SUM(M25:N25)</f>
        <v>729</v>
      </c>
      <c r="P25" s="9">
        <f>SUM('[1]هيئة الصحة دبي'!I5)</f>
        <v>21</v>
      </c>
      <c r="Q25" s="9">
        <f>SUM('[1]هيئة الصحة دبي'!I8)</f>
        <v>975</v>
      </c>
      <c r="R25" s="16">
        <f>SUM(P25:Q25)</f>
        <v>996</v>
      </c>
      <c r="S25" s="9">
        <f>SUM(D25+G25+J25+M25+P25)</f>
        <v>139</v>
      </c>
      <c r="T25" s="9">
        <f>SUM(E25+H25+K25+N25+Q25)</f>
        <v>2650</v>
      </c>
      <c r="U25" s="16">
        <f>SUM(S25:T25)</f>
        <v>2789</v>
      </c>
    </row>
    <row r="26" spans="1:28" ht="18.600000000000001" customHeight="1" x14ac:dyDescent="0.2">
      <c r="A26" s="78"/>
      <c r="B26" s="79"/>
      <c r="C26" s="55" t="s">
        <v>9</v>
      </c>
      <c r="D26" s="9">
        <f>SUM('[1]هيئة الصحة دبي'!E6)</f>
        <v>350</v>
      </c>
      <c r="E26" s="9">
        <f>SUM('[1]هيئة الصحة دبي'!E9)</f>
        <v>591</v>
      </c>
      <c r="F26" s="16">
        <f>SUM(D26:E26)</f>
        <v>941</v>
      </c>
      <c r="G26" s="9">
        <f>SUM('[1]هيئة الصحة دبي'!F6)</f>
        <v>101</v>
      </c>
      <c r="H26" s="9">
        <f>SUM('[1]هيئة الصحة دبي'!F9)</f>
        <v>33</v>
      </c>
      <c r="I26" s="16">
        <f t="shared" si="4"/>
        <v>134</v>
      </c>
      <c r="J26" s="9">
        <f>SUM('[1]هيئة الصحة دبي'!G6)</f>
        <v>54</v>
      </c>
      <c r="K26" s="9">
        <f>SUM('[1]هيئة الصحة دبي'!G9)</f>
        <v>79</v>
      </c>
      <c r="L26" s="16">
        <f>SUM(J26:K26)</f>
        <v>133</v>
      </c>
      <c r="M26" s="9">
        <f>SUM('[1]هيئة الصحة دبي'!H6)</f>
        <v>44</v>
      </c>
      <c r="N26" s="9">
        <f>SUM('[1]هيئة الصحة دبي'!H9)</f>
        <v>3762</v>
      </c>
      <c r="O26" s="16">
        <f>SUM(M26:N26)</f>
        <v>3806</v>
      </c>
      <c r="P26" s="9">
        <f>SUM('[1]هيئة الصحة دبي'!I6)</f>
        <v>282</v>
      </c>
      <c r="Q26" s="9">
        <f>SUM('[1]هيئة الصحة دبي'!I9)</f>
        <v>989</v>
      </c>
      <c r="R26" s="16">
        <f>SUM(P26:Q26)</f>
        <v>1271</v>
      </c>
      <c r="S26" s="9">
        <f>SUM(D26+G26+J26+M26+P26)</f>
        <v>831</v>
      </c>
      <c r="T26" s="9">
        <f>SUM(E26+H26+K26+N26+Q26)</f>
        <v>5454</v>
      </c>
      <c r="U26" s="16">
        <f>SUM(S26:T26)</f>
        <v>6285</v>
      </c>
      <c r="X26" t="s">
        <v>5</v>
      </c>
    </row>
    <row r="27" spans="1:28" ht="18.600000000000001" customHeight="1" x14ac:dyDescent="0.2">
      <c r="A27" s="78"/>
      <c r="B27" s="79"/>
      <c r="C27" s="20" t="s">
        <v>4</v>
      </c>
      <c r="D27" s="16">
        <f>SUM(D25:D26)</f>
        <v>448</v>
      </c>
      <c r="E27" s="16">
        <f>SUM(E25:E26)</f>
        <v>1357</v>
      </c>
      <c r="F27" s="16">
        <f>SUM(D27:E27)</f>
        <v>1805</v>
      </c>
      <c r="G27" s="16">
        <f t="shared" ref="G27:U27" si="9">SUM(G25:G26)</f>
        <v>118</v>
      </c>
      <c r="H27" s="16">
        <f t="shared" si="9"/>
        <v>65</v>
      </c>
      <c r="I27" s="16">
        <f t="shared" si="9"/>
        <v>183</v>
      </c>
      <c r="J27" s="16">
        <f t="shared" si="9"/>
        <v>57</v>
      </c>
      <c r="K27" s="16">
        <f t="shared" si="9"/>
        <v>227</v>
      </c>
      <c r="L27" s="16">
        <f t="shared" si="9"/>
        <v>284</v>
      </c>
      <c r="M27" s="16">
        <f t="shared" si="9"/>
        <v>44</v>
      </c>
      <c r="N27" s="16">
        <f t="shared" si="9"/>
        <v>4491</v>
      </c>
      <c r="O27" s="16">
        <f t="shared" si="9"/>
        <v>4535</v>
      </c>
      <c r="P27" s="16">
        <f t="shared" si="9"/>
        <v>303</v>
      </c>
      <c r="Q27" s="16">
        <f t="shared" si="9"/>
        <v>1964</v>
      </c>
      <c r="R27" s="16">
        <f t="shared" si="9"/>
        <v>2267</v>
      </c>
      <c r="S27" s="16">
        <f t="shared" si="9"/>
        <v>970</v>
      </c>
      <c r="T27" s="16">
        <f t="shared" si="9"/>
        <v>8104</v>
      </c>
      <c r="U27" s="16">
        <f t="shared" si="9"/>
        <v>9074</v>
      </c>
    </row>
    <row r="28" spans="1:28" ht="18.600000000000001" customHeight="1" x14ac:dyDescent="0.2">
      <c r="A28" s="78"/>
      <c r="B28" s="79" t="s">
        <v>14</v>
      </c>
      <c r="C28" s="55" t="s">
        <v>8</v>
      </c>
      <c r="D28" s="10">
        <f>SUM('[1]هيئة الصحة دبي'!E14)</f>
        <v>83</v>
      </c>
      <c r="E28" s="10">
        <f>SUM('[1]هيئة الصحة دبي'!E17)</f>
        <v>3546</v>
      </c>
      <c r="F28" s="17">
        <f>SUM(D28:E28)</f>
        <v>3629</v>
      </c>
      <c r="G28" s="10">
        <f>SUM('[1]هيئة الصحة دبي'!F14)</f>
        <v>19</v>
      </c>
      <c r="H28" s="10">
        <f>SUM('[1]هيئة الصحة دبي'!F17)</f>
        <v>930</v>
      </c>
      <c r="I28" s="17">
        <f>SUM(G28:H28)</f>
        <v>949</v>
      </c>
      <c r="J28" s="10">
        <f>SUM('[1]هيئة الصحة دبي'!G14)</f>
        <v>1</v>
      </c>
      <c r="K28" s="10">
        <f>SUM('[1]هيئة الصحة دبي'!G17)</f>
        <v>252</v>
      </c>
      <c r="L28" s="17">
        <f>SUM(J28:K28)</f>
        <v>253</v>
      </c>
      <c r="M28" s="10">
        <f>SUM('[1]هيئة الصحة دبي'!H14)</f>
        <v>5</v>
      </c>
      <c r="N28" s="10">
        <f>SUM('[1]هيئة الصحة دبي'!H17)</f>
        <v>1774</v>
      </c>
      <c r="O28" s="17">
        <f>SUM(M28:N28)</f>
        <v>1779</v>
      </c>
      <c r="P28" s="10">
        <f>SUM('[1]هيئة الصحة دبي'!I14)</f>
        <v>16</v>
      </c>
      <c r="Q28" s="10">
        <f>SUM('[1]هيئة الصحة دبي'!I17)</f>
        <v>2367</v>
      </c>
      <c r="R28" s="17">
        <f>SUM(P28:Q28)</f>
        <v>2383</v>
      </c>
      <c r="S28" s="10">
        <f>SUM(D28+G28+J28+M28+P28)</f>
        <v>124</v>
      </c>
      <c r="T28" s="10">
        <f>SUM(E28+H28+K28+N28+Q28)</f>
        <v>8869</v>
      </c>
      <c r="U28" s="17">
        <f>SUM(S28:T28)</f>
        <v>8993</v>
      </c>
    </row>
    <row r="29" spans="1:28" ht="18.600000000000001" customHeight="1" x14ac:dyDescent="0.2">
      <c r="A29" s="78"/>
      <c r="B29" s="79"/>
      <c r="C29" s="55" t="s">
        <v>9</v>
      </c>
      <c r="D29" s="10">
        <f>SUM('[1]هيئة الصحة دبي'!E15)</f>
        <v>73</v>
      </c>
      <c r="E29" s="10">
        <f>SUM('[1]هيئة الصحة دبي'!E18)</f>
        <v>2401</v>
      </c>
      <c r="F29" s="17">
        <f>SUM(D29:E29)</f>
        <v>2474</v>
      </c>
      <c r="G29" s="10">
        <f>SUM('[1]هيئة الصحة دبي'!F15)</f>
        <v>18</v>
      </c>
      <c r="H29" s="10">
        <f>SUM('[1]هيئة الصحة دبي'!F18)</f>
        <v>980</v>
      </c>
      <c r="I29" s="17">
        <f>SUM(G29:H29)</f>
        <v>998</v>
      </c>
      <c r="J29" s="10">
        <f>SUM('[1]هيئة الصحة دبي'!G15)</f>
        <v>8</v>
      </c>
      <c r="K29" s="10">
        <f>SUM('[1]هيئة الصحة دبي'!G18)</f>
        <v>170</v>
      </c>
      <c r="L29" s="17">
        <f>SUM(J29:K29)</f>
        <v>178</v>
      </c>
      <c r="M29" s="10">
        <f>SUM('[1]هيئة الصحة دبي'!H15)</f>
        <v>45</v>
      </c>
      <c r="N29" s="10">
        <f>SUM('[1]هيئة الصحة دبي'!H18)</f>
        <v>9388</v>
      </c>
      <c r="O29" s="17">
        <f>SUM(M29:N29)</f>
        <v>9433</v>
      </c>
      <c r="P29" s="10">
        <f>SUM('[1]هيئة الصحة دبي'!I15)</f>
        <v>30</v>
      </c>
      <c r="Q29" s="10">
        <f>SUM('[1]هيئة الصحة دبي'!I18)</f>
        <v>3190</v>
      </c>
      <c r="R29" s="17">
        <f>SUM(P29:Q29)</f>
        <v>3220</v>
      </c>
      <c r="S29" s="10">
        <f>SUM(D29+G29+J29+M29+P29)</f>
        <v>174</v>
      </c>
      <c r="T29" s="10">
        <f>SUM(E29+H29+K29+N29+Q29)</f>
        <v>16129</v>
      </c>
      <c r="U29" s="17">
        <f>SUM(S29:T29)</f>
        <v>16303</v>
      </c>
    </row>
    <row r="30" spans="1:28" ht="18.600000000000001" customHeight="1" x14ac:dyDescent="0.2">
      <c r="A30" s="78"/>
      <c r="B30" s="79"/>
      <c r="C30" s="20" t="s">
        <v>4</v>
      </c>
      <c r="D30" s="17">
        <f t="shared" ref="D30:U30" si="10">SUM(D28:D29)</f>
        <v>156</v>
      </c>
      <c r="E30" s="17">
        <f t="shared" si="10"/>
        <v>5947</v>
      </c>
      <c r="F30" s="17">
        <f t="shared" si="10"/>
        <v>6103</v>
      </c>
      <c r="G30" s="17">
        <f t="shared" si="10"/>
        <v>37</v>
      </c>
      <c r="H30" s="17">
        <f t="shared" si="10"/>
        <v>1910</v>
      </c>
      <c r="I30" s="17">
        <f t="shared" si="10"/>
        <v>1947</v>
      </c>
      <c r="J30" s="17">
        <f t="shared" si="10"/>
        <v>9</v>
      </c>
      <c r="K30" s="17">
        <f t="shared" si="10"/>
        <v>422</v>
      </c>
      <c r="L30" s="17">
        <f t="shared" si="10"/>
        <v>431</v>
      </c>
      <c r="M30" s="17">
        <f t="shared" si="10"/>
        <v>50</v>
      </c>
      <c r="N30" s="17">
        <f t="shared" si="10"/>
        <v>11162</v>
      </c>
      <c r="O30" s="17">
        <f t="shared" si="10"/>
        <v>11212</v>
      </c>
      <c r="P30" s="17">
        <f t="shared" si="10"/>
        <v>46</v>
      </c>
      <c r="Q30" s="17">
        <f t="shared" si="10"/>
        <v>5557</v>
      </c>
      <c r="R30" s="17">
        <f t="shared" si="10"/>
        <v>5603</v>
      </c>
      <c r="S30" s="17">
        <f t="shared" si="10"/>
        <v>298</v>
      </c>
      <c r="T30" s="17">
        <f t="shared" si="10"/>
        <v>24998</v>
      </c>
      <c r="U30" s="17">
        <f t="shared" si="10"/>
        <v>25296</v>
      </c>
    </row>
    <row r="31" spans="1:28" ht="18.600000000000001" customHeight="1" x14ac:dyDescent="0.2">
      <c r="A31" s="78" t="s">
        <v>20</v>
      </c>
      <c r="B31" s="79" t="s">
        <v>7</v>
      </c>
      <c r="C31" s="31" t="s">
        <v>8</v>
      </c>
      <c r="D31" s="9">
        <f>SUM('[1]مستشفى خليفه  بام القيوي'!G7)</f>
        <v>3</v>
      </c>
      <c r="E31" s="9">
        <f>SUM('[1]مستشفى خليفه  بام القيوي'!G10)</f>
        <v>83</v>
      </c>
      <c r="F31" s="16">
        <f>SUM(D31:E31)</f>
        <v>86</v>
      </c>
      <c r="G31" s="9">
        <f>SUM('[1]مستشفى خليفه  بام القيوي'!H7)</f>
        <v>0</v>
      </c>
      <c r="H31" s="9">
        <f>SUM('[1]مستشفى خليفه  بام القيوي'!H10)</f>
        <v>2</v>
      </c>
      <c r="I31" s="16">
        <f>SUM(G31:H31)</f>
        <v>2</v>
      </c>
      <c r="J31" s="12">
        <f>SUM('[1]مستشفى خليفه  بام القيوي'!L7)</f>
        <v>0</v>
      </c>
      <c r="K31" s="9">
        <f>SUM('[1]مستشفى خليفه  بام القيوي'!L10)</f>
        <v>13</v>
      </c>
      <c r="L31" s="16">
        <f>SUM(J31:K31)</f>
        <v>13</v>
      </c>
      <c r="M31" s="9">
        <f>SUM('[1]مستشفى خليفه  بام القيوي'!J7)</f>
        <v>1</v>
      </c>
      <c r="N31" s="9">
        <f>SUM('[1]مستشفى خليفه  بام القيوي'!J10)</f>
        <v>61</v>
      </c>
      <c r="O31" s="16">
        <f>SUM(M31:N31)</f>
        <v>62</v>
      </c>
      <c r="P31" s="9">
        <f>SUM('[1]مستشفى خليفه  بام القيوي'!I7+'[1]مستشفى خليفه  بام القيوي'!M7+'[1]مستشفى خليفه  بام القيوي'!N7+'[1]مستشفى خليفه  بام القيوي'!O7)</f>
        <v>0</v>
      </c>
      <c r="Q31" s="9">
        <f>SUM('[1]مستشفى خليفه  بام القيوي'!I10+'[1]مستشفى خليفه  بام القيوي'!M10+'[1]مستشفى خليفه  بام القيوي'!N10+'[1]مستشفى خليفه  بام القيوي'!O10)</f>
        <v>36</v>
      </c>
      <c r="R31" s="16">
        <f>SUM(P31:Q31)</f>
        <v>36</v>
      </c>
      <c r="S31" s="9">
        <f>SUM(D31+G31+J31+M31+P31)</f>
        <v>4</v>
      </c>
      <c r="T31" s="9">
        <f>SUM(E31+H31+K31+N31+Q31)</f>
        <v>195</v>
      </c>
      <c r="U31" s="16">
        <f>SUM(S31:T31)</f>
        <v>199</v>
      </c>
    </row>
    <row r="32" spans="1:28" ht="18.600000000000001" customHeight="1" x14ac:dyDescent="0.2">
      <c r="A32" s="78"/>
      <c r="B32" s="79"/>
      <c r="C32" s="31" t="s">
        <v>9</v>
      </c>
      <c r="D32" s="9">
        <f>SUM('[1]مستشفى خليفه  بام القيوي'!G8)</f>
        <v>1</v>
      </c>
      <c r="E32" s="9">
        <f>SUM('[1]مستشفى خليفه  بام القيوي'!G11)</f>
        <v>28</v>
      </c>
      <c r="F32" s="16">
        <f>SUM(D32:E32)</f>
        <v>29</v>
      </c>
      <c r="G32" s="9">
        <f>SUM('[1]مستشفى خليفه  بام القيوي'!H8)</f>
        <v>1</v>
      </c>
      <c r="H32" s="9">
        <f>SUM('[1]مستشفى خليفه  بام القيوي'!H11)</f>
        <v>2</v>
      </c>
      <c r="I32" s="16">
        <f>SUM(G32:H32)</f>
        <v>3</v>
      </c>
      <c r="J32" s="9">
        <f>SUM('[1]مستشفى خليفه  بام القيوي'!L8)</f>
        <v>2</v>
      </c>
      <c r="K32" s="9">
        <f>SUM('[1]مستشفى خليفه  بام القيوي'!L11)</f>
        <v>8</v>
      </c>
      <c r="L32" s="16">
        <f>SUM(J32:K32)</f>
        <v>10</v>
      </c>
      <c r="M32" s="9">
        <f>SUM('[1]مستشفى خليفه  بام القيوي'!J8)</f>
        <v>3</v>
      </c>
      <c r="N32" s="9">
        <f>SUM('[1]مستشفى خليفه  بام القيوي'!J11)</f>
        <v>265</v>
      </c>
      <c r="O32" s="16">
        <f>SUM(M32:N32)</f>
        <v>268</v>
      </c>
      <c r="P32" s="9">
        <f>SUM('[1]مستشفى خليفه  بام القيوي'!I8+'[1]مستشفى خليفه  بام القيوي'!M8+'[1]مستشفى خليفه  بام القيوي'!N8+'[1]مستشفى خليفه  بام القيوي'!O8)</f>
        <v>5</v>
      </c>
      <c r="Q32" s="9">
        <f>SUM('[1]مستشفى خليفه  بام القيوي'!I11+'[1]مستشفى خليفه  بام القيوي'!M11+'[1]مستشفى خليفه  بام القيوي'!N11+'[1]مستشفى خليفه  بام القيوي'!O11)</f>
        <v>51</v>
      </c>
      <c r="R32" s="16">
        <f>SUM(P32:Q32)</f>
        <v>56</v>
      </c>
      <c r="S32" s="9">
        <f>SUM(D32+G32+J32+M32+P32)</f>
        <v>12</v>
      </c>
      <c r="T32" s="9">
        <f>SUM(E32+H32+K32+N32+Q32)</f>
        <v>354</v>
      </c>
      <c r="U32" s="16">
        <f>SUM(S32:T32)</f>
        <v>366</v>
      </c>
    </row>
    <row r="33" spans="1:24" ht="18.600000000000001" customHeight="1" x14ac:dyDescent="0.2">
      <c r="A33" s="78"/>
      <c r="B33" s="79"/>
      <c r="C33" s="18" t="s">
        <v>4</v>
      </c>
      <c r="D33" s="16">
        <f t="shared" ref="D33:U33" si="11">SUM(D31:D32)</f>
        <v>4</v>
      </c>
      <c r="E33" s="16">
        <f t="shared" si="11"/>
        <v>111</v>
      </c>
      <c r="F33" s="16">
        <f t="shared" si="11"/>
        <v>115</v>
      </c>
      <c r="G33" s="16">
        <f t="shared" si="11"/>
        <v>1</v>
      </c>
      <c r="H33" s="16">
        <f t="shared" si="11"/>
        <v>4</v>
      </c>
      <c r="I33" s="16">
        <f t="shared" si="11"/>
        <v>5</v>
      </c>
      <c r="J33" s="16">
        <f t="shared" si="11"/>
        <v>2</v>
      </c>
      <c r="K33" s="16">
        <f t="shared" si="11"/>
        <v>21</v>
      </c>
      <c r="L33" s="16">
        <f t="shared" si="11"/>
        <v>23</v>
      </c>
      <c r="M33" s="16">
        <f t="shared" si="11"/>
        <v>4</v>
      </c>
      <c r="N33" s="16">
        <f t="shared" si="11"/>
        <v>326</v>
      </c>
      <c r="O33" s="16">
        <f t="shared" si="11"/>
        <v>330</v>
      </c>
      <c r="P33" s="16">
        <f t="shared" si="11"/>
        <v>5</v>
      </c>
      <c r="Q33" s="16">
        <f t="shared" si="11"/>
        <v>87</v>
      </c>
      <c r="R33" s="16">
        <f t="shared" si="11"/>
        <v>92</v>
      </c>
      <c r="S33" s="16">
        <f t="shared" si="11"/>
        <v>16</v>
      </c>
      <c r="T33" s="16">
        <f t="shared" si="11"/>
        <v>549</v>
      </c>
      <c r="U33" s="16">
        <f t="shared" si="11"/>
        <v>565</v>
      </c>
      <c r="X33" t="s">
        <v>5</v>
      </c>
    </row>
    <row r="34" spans="1:24" ht="18.600000000000001" customHeight="1" x14ac:dyDescent="0.2">
      <c r="A34" s="78" t="s">
        <v>21</v>
      </c>
      <c r="B34" s="79" t="s">
        <v>7</v>
      </c>
      <c r="C34" s="31" t="s">
        <v>8</v>
      </c>
      <c r="D34" s="11">
        <f>SUM('[1]مستشفى خليفة  راس الخيمة'!G7)</f>
        <v>1</v>
      </c>
      <c r="E34" s="11">
        <f>SUM('[1]مستشفى خليفة  راس الخيمة'!G10)</f>
        <v>95</v>
      </c>
      <c r="F34" s="18">
        <f>SUM(D34:E34)</f>
        <v>96</v>
      </c>
      <c r="G34" s="11">
        <f>SUM('[1]مستشفى خليفة  راس الخيمة'!H7)</f>
        <v>0</v>
      </c>
      <c r="H34" s="11">
        <f>SUM('[1]مستشفى خليفة  راس الخيمة'!H10)</f>
        <v>0</v>
      </c>
      <c r="I34" s="18">
        <f>SUM(G34:H34)</f>
        <v>0</v>
      </c>
      <c r="J34" s="13">
        <f>SUM('[1]مستشفى خليفة  راس الخيمة'!L7)</f>
        <v>0</v>
      </c>
      <c r="K34" s="13">
        <f>SUM('[1]مستشفى خليفة  راس الخيمة'!L10)</f>
        <v>16</v>
      </c>
      <c r="L34" s="18">
        <f>SUM(J34:K34)</f>
        <v>16</v>
      </c>
      <c r="M34" s="11">
        <f>SUM('[1]مستشفى خليفة  راس الخيمة'!J7+'[1]مستشفى خليفة  راس الخيمة'!K7)</f>
        <v>0</v>
      </c>
      <c r="N34" s="11">
        <f>SUM('[1]مستشفى خليفة  راس الخيمة'!J10+'[1]مستشفى خليفة  راس الخيمة'!K10)</f>
        <v>141</v>
      </c>
      <c r="O34" s="18">
        <f>SUM(M34:N34)</f>
        <v>141</v>
      </c>
      <c r="P34" s="11">
        <f>SUM('[1]مستشفى خليفة  راس الخيمة'!I7+'[1]مستشفى خليفة  راس الخيمة'!M7+'[1]مستشفى خليفة  راس الخيمة'!N7+'[1]مستشفى خليفة  راس الخيمة'!O7)</f>
        <v>0</v>
      </c>
      <c r="Q34" s="11">
        <f>SUM('[1]مستشفى خليفة  راس الخيمة'!I10+'[1]مستشفى خليفة  راس الخيمة'!M10+'[1]مستشفى خليفة  راس الخيمة'!N10+'[1]مستشفى خليفة  راس الخيمة'!O10)</f>
        <v>70</v>
      </c>
      <c r="R34" s="18">
        <f>SUM(P34:Q34)</f>
        <v>70</v>
      </c>
      <c r="S34" s="11">
        <f>SUM(D34+G34+J34+M34+P34)</f>
        <v>1</v>
      </c>
      <c r="T34" s="11">
        <f>SUM(E34+H34+K34+N34+Q34)</f>
        <v>322</v>
      </c>
      <c r="U34" s="18">
        <f>SUM(S34:T34)</f>
        <v>323</v>
      </c>
    </row>
    <row r="35" spans="1:24" ht="18.600000000000001" customHeight="1" x14ac:dyDescent="0.2">
      <c r="A35" s="78"/>
      <c r="B35" s="79"/>
      <c r="C35" s="31" t="s">
        <v>9</v>
      </c>
      <c r="D35" s="11">
        <f>SUM('[1]مستشفى خليفة  راس الخيمة'!G8)</f>
        <v>2</v>
      </c>
      <c r="E35" s="11">
        <f>SUM('[1]مستشفى خليفة  راس الخيمة'!G11)</f>
        <v>41</v>
      </c>
      <c r="F35" s="18">
        <f>SUM(D35:E35)</f>
        <v>43</v>
      </c>
      <c r="G35" s="11">
        <f>SUM('[1]مستشفى خليفة  راس الخيمة'!H8)</f>
        <v>0</v>
      </c>
      <c r="H35" s="11">
        <f>SUM('[1]مستشفى خليفة  راس الخيمة'!H11)</f>
        <v>0</v>
      </c>
      <c r="I35" s="18">
        <f>SUM(G35:H35)</f>
        <v>0</v>
      </c>
      <c r="J35" s="13">
        <f>SUM('[1]مستشفى خليفة  راس الخيمة'!L8)</f>
        <v>2</v>
      </c>
      <c r="K35" s="13">
        <f>SUM('[1]مستشفى خليفة  راس الخيمة'!L11)</f>
        <v>9</v>
      </c>
      <c r="L35" s="18">
        <f>SUM(J35:K35)</f>
        <v>11</v>
      </c>
      <c r="M35" s="11">
        <f>SUM('[1]مستشفى خليفة  راس الخيمة'!J8+'[1]مستشفى خليفة  راس الخيمة'!K8)</f>
        <v>2</v>
      </c>
      <c r="N35" s="11">
        <f>SUM('[1]مستشفى خليفة  راس الخيمة'!J11+'[1]مستشفى خليفة  راس الخيمة'!K11)</f>
        <v>293</v>
      </c>
      <c r="O35" s="18">
        <f>SUM(M35:N35)</f>
        <v>295</v>
      </c>
      <c r="P35" s="11">
        <f>SUM('[1]مستشفى خليفة  راس الخيمة'!I8+'[1]مستشفى خليفة  راس الخيمة'!M8+'[1]مستشفى خليفة  راس الخيمة'!N8+'[1]مستشفى خليفة  راس الخيمة'!O8)</f>
        <v>2</v>
      </c>
      <c r="Q35" s="11">
        <f>SUM('[1]مستشفى خليفة  راس الخيمة'!I11+'[1]مستشفى خليفة  راس الخيمة'!M11+'[1]مستشفى خليفة  راس الخيمة'!N11+'[1]مستشفى خليفة  راس الخيمة'!O11)</f>
        <v>53</v>
      </c>
      <c r="R35" s="18">
        <f>SUM(P35:Q35)</f>
        <v>55</v>
      </c>
      <c r="S35" s="11">
        <f>SUM(D35+G35+J35+M35+P35)</f>
        <v>8</v>
      </c>
      <c r="T35" s="11">
        <f>SUM(E35+H35+K35+N35+Q35)</f>
        <v>396</v>
      </c>
      <c r="U35" s="18">
        <f>SUM(S35:T35)</f>
        <v>404</v>
      </c>
      <c r="X35" s="1"/>
    </row>
    <row r="36" spans="1:24" ht="18.600000000000001" customHeight="1" x14ac:dyDescent="0.2">
      <c r="A36" s="78"/>
      <c r="B36" s="79"/>
      <c r="C36" s="18" t="s">
        <v>4</v>
      </c>
      <c r="D36" s="18">
        <f t="shared" ref="D36:U36" si="12">SUM(D34:D35)</f>
        <v>3</v>
      </c>
      <c r="E36" s="18">
        <f t="shared" si="12"/>
        <v>136</v>
      </c>
      <c r="F36" s="18">
        <f t="shared" si="12"/>
        <v>139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2</v>
      </c>
      <c r="K36" s="18">
        <f t="shared" si="12"/>
        <v>25</v>
      </c>
      <c r="L36" s="18">
        <f t="shared" si="12"/>
        <v>27</v>
      </c>
      <c r="M36" s="18">
        <f t="shared" si="12"/>
        <v>2</v>
      </c>
      <c r="N36" s="18">
        <f t="shared" si="12"/>
        <v>434</v>
      </c>
      <c r="O36" s="18">
        <f t="shared" si="12"/>
        <v>436</v>
      </c>
      <c r="P36" s="18">
        <f t="shared" si="12"/>
        <v>2</v>
      </c>
      <c r="Q36" s="18">
        <f t="shared" si="12"/>
        <v>123</v>
      </c>
      <c r="R36" s="18">
        <f t="shared" si="12"/>
        <v>125</v>
      </c>
      <c r="S36" s="18">
        <f t="shared" si="12"/>
        <v>9</v>
      </c>
      <c r="T36" s="18">
        <f t="shared" si="12"/>
        <v>718</v>
      </c>
      <c r="U36" s="18">
        <f t="shared" si="12"/>
        <v>727</v>
      </c>
    </row>
    <row r="37" spans="1:24" ht="18.600000000000001" customHeight="1" x14ac:dyDescent="0.2">
      <c r="A37" s="78" t="s">
        <v>22</v>
      </c>
      <c r="B37" s="79" t="s">
        <v>7</v>
      </c>
      <c r="C37" s="31" t="s">
        <v>8</v>
      </c>
      <c r="D37" s="14">
        <f>SUM('[1]خليفة العام بعجمان'!G7)</f>
        <v>0</v>
      </c>
      <c r="E37" s="14">
        <f>SUM('[1]خليفة العام بعجمان'!G10)</f>
        <v>106</v>
      </c>
      <c r="F37" s="19">
        <f>SUM(D37:E37)</f>
        <v>106</v>
      </c>
      <c r="G37" s="14">
        <f>SUM('[1]خليفة العام بعجمان'!H7)</f>
        <v>0</v>
      </c>
      <c r="H37" s="14">
        <v>0</v>
      </c>
      <c r="I37" s="19">
        <f>SUM(G37:H37)</f>
        <v>0</v>
      </c>
      <c r="J37" s="14">
        <f>SUM('[1]خليفة العام بعجمان'!L7)</f>
        <v>0</v>
      </c>
      <c r="K37" s="14">
        <f>SUM('[1]خليفة العام بعجمان'!L10)</f>
        <v>4</v>
      </c>
      <c r="L37" s="19">
        <f>SUM(J37:K37)</f>
        <v>4</v>
      </c>
      <c r="M37" s="14">
        <f>SUM('[1]خليفة العام بعجمان'!J7+'[1]خليفة العام بعجمان'!K7)</f>
        <v>0</v>
      </c>
      <c r="N37" s="14">
        <f>SUM('[1]خليفة العام بعجمان'!J10+'[1]خليفة العام بعجمان'!K10)</f>
        <v>70</v>
      </c>
      <c r="O37" s="19">
        <f>SUM(M37:N37)</f>
        <v>70</v>
      </c>
      <c r="P37" s="14">
        <f>SUM('[1]خليفة العام بعجمان'!I7+'[1]خليفة العام بعجمان'!M7+'[1]خليفة العام بعجمان'!N7+'[1]خليفة العام بعجمان'!O7)</f>
        <v>0</v>
      </c>
      <c r="Q37" s="14">
        <f>SUM('[1]خليفة العام بعجمان'!I10+'[1]خليفة العام بعجمان'!M10+'[1]خليفة العام بعجمان'!N10+'[1]خليفة العام بعجمان'!O10)</f>
        <v>38</v>
      </c>
      <c r="R37" s="19">
        <f>SUM(P37:Q37)</f>
        <v>38</v>
      </c>
      <c r="S37" s="14">
        <f>SUM(D37+G37+J37+M37+P37)</f>
        <v>0</v>
      </c>
      <c r="T37" s="14">
        <f>SUM(E37+H37+K37+N37+Q37)</f>
        <v>218</v>
      </c>
      <c r="U37" s="19">
        <f>SUM(S37:T37)</f>
        <v>218</v>
      </c>
    </row>
    <row r="38" spans="1:24" ht="18.600000000000001" customHeight="1" x14ac:dyDescent="0.2">
      <c r="A38" s="78"/>
      <c r="B38" s="79"/>
      <c r="C38" s="31" t="s">
        <v>9</v>
      </c>
      <c r="D38" s="14">
        <f>SUM('[1]خليفة العام بعجمان'!G8)</f>
        <v>8</v>
      </c>
      <c r="E38" s="14">
        <f>SUM('[1]خليفة العام بعجمان'!G11)</f>
        <v>18</v>
      </c>
      <c r="F38" s="19">
        <f>SUM(D38:E38)</f>
        <v>26</v>
      </c>
      <c r="G38" s="14">
        <v>0</v>
      </c>
      <c r="H38" s="14">
        <v>0</v>
      </c>
      <c r="I38" s="19">
        <f>SUM(G38:H38)</f>
        <v>0</v>
      </c>
      <c r="J38" s="14">
        <f>SUM('[1]خليفة العام بعجمان'!L8)</f>
        <v>8</v>
      </c>
      <c r="K38" s="14">
        <f>SUM('[1]خليفة العام بعجمان'!L11)</f>
        <v>5</v>
      </c>
      <c r="L38" s="19">
        <f>SUM(J38:K38)</f>
        <v>13</v>
      </c>
      <c r="M38" s="14">
        <f>SUM('[1]خليفة العام بعجمان'!J8+'[1]خليفة العام بعجمان'!K8)</f>
        <v>5</v>
      </c>
      <c r="N38" s="14">
        <f>SUM('[1]خليفة العام بعجمان'!J11+'[1]خليفة العام بعجمان'!K11)</f>
        <v>195</v>
      </c>
      <c r="O38" s="19">
        <f>SUM(M38:N38)</f>
        <v>200</v>
      </c>
      <c r="P38" s="14">
        <f>SUM('[1]خليفة العام بعجمان'!I8+'[1]خليفة العام بعجمان'!M8+'[1]خليفة العام بعجمان'!N8+'[1]خليفة العام بعجمان'!O8)</f>
        <v>23</v>
      </c>
      <c r="Q38" s="14">
        <f>SUM('[1]خليفة العام بعجمان'!I11+'[1]خليفة العام بعجمان'!M11+'[1]خليفة العام بعجمان'!N11+'[1]خليفة العام بعجمان'!O11)</f>
        <v>38</v>
      </c>
      <c r="R38" s="19">
        <f>SUM(P38:Q38)</f>
        <v>61</v>
      </c>
      <c r="S38" s="14">
        <f>SUM(D38+G38+J38+M38+P38)</f>
        <v>44</v>
      </c>
      <c r="T38" s="14">
        <f>SUM(E38+H38+K38+N38+Q38)</f>
        <v>256</v>
      </c>
      <c r="U38" s="19">
        <f>SUM(S38:T38)</f>
        <v>300</v>
      </c>
    </row>
    <row r="39" spans="1:24" ht="18.600000000000001" customHeight="1" x14ac:dyDescent="0.2">
      <c r="A39" s="78"/>
      <c r="B39" s="79"/>
      <c r="C39" s="18" t="s">
        <v>4</v>
      </c>
      <c r="D39" s="19">
        <f t="shared" ref="D39:U39" si="13">SUM(D37:D38)</f>
        <v>8</v>
      </c>
      <c r="E39" s="19">
        <f t="shared" si="13"/>
        <v>124</v>
      </c>
      <c r="F39" s="19">
        <f t="shared" si="13"/>
        <v>132</v>
      </c>
      <c r="G39" s="19">
        <f t="shared" si="13"/>
        <v>0</v>
      </c>
      <c r="H39" s="19">
        <f t="shared" si="13"/>
        <v>0</v>
      </c>
      <c r="I39" s="19">
        <f t="shared" si="13"/>
        <v>0</v>
      </c>
      <c r="J39" s="19">
        <f t="shared" si="13"/>
        <v>8</v>
      </c>
      <c r="K39" s="19">
        <f t="shared" si="13"/>
        <v>9</v>
      </c>
      <c r="L39" s="19">
        <f t="shared" si="13"/>
        <v>17</v>
      </c>
      <c r="M39" s="19">
        <f t="shared" si="13"/>
        <v>5</v>
      </c>
      <c r="N39" s="19">
        <f t="shared" si="13"/>
        <v>265</v>
      </c>
      <c r="O39" s="19">
        <f t="shared" si="13"/>
        <v>270</v>
      </c>
      <c r="P39" s="19">
        <f t="shared" si="13"/>
        <v>23</v>
      </c>
      <c r="Q39" s="19">
        <f t="shared" si="13"/>
        <v>76</v>
      </c>
      <c r="R39" s="19">
        <f t="shared" si="13"/>
        <v>99</v>
      </c>
      <c r="S39" s="19">
        <f t="shared" si="13"/>
        <v>44</v>
      </c>
      <c r="T39" s="19">
        <f t="shared" si="13"/>
        <v>474</v>
      </c>
      <c r="U39" s="19">
        <f t="shared" si="13"/>
        <v>518</v>
      </c>
    </row>
    <row r="40" spans="1:24" ht="18.600000000000001" customHeight="1" x14ac:dyDescent="0.2">
      <c r="A40" s="78" t="s">
        <v>23</v>
      </c>
      <c r="B40" s="79" t="s">
        <v>7</v>
      </c>
      <c r="C40" s="31" t="s">
        <v>8</v>
      </c>
      <c r="D40" s="14">
        <f>SUM('[1]خليفة للنساء و الولادة بعجمان'!G7)</f>
        <v>0</v>
      </c>
      <c r="E40" s="14">
        <f>SUM('[1]خليفة للنساء و الولادة بعجمان'!G10)</f>
        <v>18</v>
      </c>
      <c r="F40" s="19">
        <f>SUM(D40:E40)</f>
        <v>18</v>
      </c>
      <c r="G40" s="14">
        <f>SUM('[1]خليفة للنساء و الولادة بعجمان'!H7)</f>
        <v>0</v>
      </c>
      <c r="H40" s="14">
        <v>0</v>
      </c>
      <c r="I40" s="19">
        <f>SUM(G40:H40)</f>
        <v>0</v>
      </c>
      <c r="J40" s="14">
        <f>SUM('[1]خليفة للنساء و الولادة بعجمان'!L7)</f>
        <v>0</v>
      </c>
      <c r="K40" s="14">
        <f>SUM('[1]خليفة للنساء و الولادة بعجمان'!L10)</f>
        <v>3</v>
      </c>
      <c r="L40" s="19">
        <f>SUM(J40:K40)</f>
        <v>3</v>
      </c>
      <c r="M40" s="14">
        <f>SUM('[1]خليفة للنساء و الولادة بعجمان'!J7+'[1]خليفة للنساء و الولادة بعجمان'!K7)</f>
        <v>0</v>
      </c>
      <c r="N40" s="14">
        <f>SUM('[1]خليفة للنساء و الولادة بعجمان'!J10+'[1]خليفة للنساء و الولادة بعجمان'!K10)</f>
        <v>0</v>
      </c>
      <c r="O40" s="19">
        <f>SUM(M40:N40)</f>
        <v>0</v>
      </c>
      <c r="P40" s="14">
        <f>SUM('[1]خليفة للنساء و الولادة بعجمان'!I7+'[1]خليفة للنساء و الولادة بعجمان'!M7+'[1]خليفة للنساء و الولادة بعجمان'!N7+'[1]خليفة للنساء و الولادة بعجمان'!O7)</f>
        <v>0</v>
      </c>
      <c r="Q40" s="14">
        <f>SUM('[1]خليفة للنساء و الولادة بعجمان'!I10+'[1]خليفة للنساء و الولادة بعجمان'!K10+'[1]خليفة للنساء و الولادة بعجمان'!N10+'[1]خليفة للنساء و الولادة بعجمان'!O10)</f>
        <v>3</v>
      </c>
      <c r="R40" s="19">
        <f>SUM(P40:Q40)</f>
        <v>3</v>
      </c>
      <c r="S40" s="14">
        <f>SUM(D40+G40+J40+M40+P40)</f>
        <v>0</v>
      </c>
      <c r="T40" s="14">
        <f>SUM(E40+H40+K40+N40+Q40)</f>
        <v>24</v>
      </c>
      <c r="U40" s="19">
        <f>SUM(S40:T40)</f>
        <v>24</v>
      </c>
    </row>
    <row r="41" spans="1:24" ht="18.600000000000001" customHeight="1" x14ac:dyDescent="0.2">
      <c r="A41" s="78"/>
      <c r="B41" s="79"/>
      <c r="C41" s="31" t="s">
        <v>9</v>
      </c>
      <c r="D41" s="14">
        <f>SUM('[1]خليفة للنساء و الولادة بعجمان'!G8)</f>
        <v>1</v>
      </c>
      <c r="E41" s="14">
        <f>SUM('[1]خليفة للنساء و الولادة بعجمان'!G11)</f>
        <v>45</v>
      </c>
      <c r="F41" s="19">
        <f>SUM(D41:E41)</f>
        <v>46</v>
      </c>
      <c r="G41" s="14">
        <v>0</v>
      </c>
      <c r="H41" s="14">
        <v>0</v>
      </c>
      <c r="I41" s="19">
        <f>SUM(G41:H41)</f>
        <v>0</v>
      </c>
      <c r="J41" s="14">
        <f>SUM('[1]خليفة للنساء و الولادة بعجمان'!L8)</f>
        <v>2</v>
      </c>
      <c r="K41" s="14">
        <f>SUM('[1]خليفة للنساء و الولادة بعجمان'!L11)</f>
        <v>4</v>
      </c>
      <c r="L41" s="19">
        <f>SUM(J41:K41)</f>
        <v>6</v>
      </c>
      <c r="M41" s="14">
        <f>SUM('[1]خليفة للنساء و الولادة بعجمان'!J8+'[1]خليفة للنساء و الولادة بعجمان'!K8)</f>
        <v>1</v>
      </c>
      <c r="N41" s="14">
        <f>SUM('[1]خليفة للنساء و الولادة بعجمان'!J11+'[1]خليفة للنساء و الولادة بعجمان'!K11)</f>
        <v>192</v>
      </c>
      <c r="O41" s="19">
        <f>SUM(M41:N41)</f>
        <v>193</v>
      </c>
      <c r="P41" s="14">
        <f>SUM('[1]خليفة للنساء و الولادة بعجمان'!I8+'[1]خليفة للنساء و الولادة بعجمان'!M8+'[1]خليفة للنساء و الولادة بعجمان'!N8+'[1]خليفة للنساء و الولادة بعجمان'!O8)</f>
        <v>3</v>
      </c>
      <c r="Q41" s="14">
        <f>SUM('[1]خليفة للنساء و الولادة بعجمان'!I11++++'[1]خليفة للنساء و الولادة بعجمان'!M11+'[1]خليفة للنساء و الولادة بعجمان'!N11+'[1]خليفة للنساء و الولادة بعجمان'!O11)</f>
        <v>6</v>
      </c>
      <c r="R41" s="19">
        <f>SUM(P41:Q41)</f>
        <v>9</v>
      </c>
      <c r="S41" s="14">
        <f>SUM(D41+G41+J41+M41+P41)</f>
        <v>7</v>
      </c>
      <c r="T41" s="14">
        <f>SUM(E41+H41+K41+N41+Q41)</f>
        <v>247</v>
      </c>
      <c r="U41" s="19">
        <f>SUM(S41:T41)</f>
        <v>254</v>
      </c>
    </row>
    <row r="42" spans="1:24" ht="18.600000000000001" customHeight="1" x14ac:dyDescent="0.2">
      <c r="A42" s="78"/>
      <c r="B42" s="79"/>
      <c r="C42" s="18" t="s">
        <v>4</v>
      </c>
      <c r="D42" s="19">
        <f t="shared" ref="D42:U42" si="14">SUM(D40:D41)</f>
        <v>1</v>
      </c>
      <c r="E42" s="19">
        <f t="shared" si="14"/>
        <v>63</v>
      </c>
      <c r="F42" s="19">
        <f t="shared" si="14"/>
        <v>64</v>
      </c>
      <c r="G42" s="19">
        <f t="shared" si="14"/>
        <v>0</v>
      </c>
      <c r="H42" s="19">
        <f t="shared" si="14"/>
        <v>0</v>
      </c>
      <c r="I42" s="19">
        <f t="shared" si="14"/>
        <v>0</v>
      </c>
      <c r="J42" s="19">
        <f t="shared" si="14"/>
        <v>2</v>
      </c>
      <c r="K42" s="19">
        <f t="shared" si="14"/>
        <v>7</v>
      </c>
      <c r="L42" s="19">
        <f t="shared" si="14"/>
        <v>9</v>
      </c>
      <c r="M42" s="19">
        <f t="shared" si="14"/>
        <v>1</v>
      </c>
      <c r="N42" s="19">
        <f t="shared" si="14"/>
        <v>192</v>
      </c>
      <c r="O42" s="19">
        <f t="shared" si="14"/>
        <v>193</v>
      </c>
      <c r="P42" s="19">
        <f t="shared" si="14"/>
        <v>3</v>
      </c>
      <c r="Q42" s="19">
        <f t="shared" si="14"/>
        <v>9</v>
      </c>
      <c r="R42" s="19">
        <f t="shared" si="14"/>
        <v>12</v>
      </c>
      <c r="S42" s="19">
        <f t="shared" si="14"/>
        <v>7</v>
      </c>
      <c r="T42" s="19">
        <f t="shared" si="14"/>
        <v>271</v>
      </c>
      <c r="U42" s="19">
        <f t="shared" si="14"/>
        <v>278</v>
      </c>
    </row>
    <row r="43" spans="1:24" ht="11.25" customHeight="1" x14ac:dyDescent="0.2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3"/>
    </row>
    <row r="44" spans="1:24" ht="10.5" customHeight="1" x14ac:dyDescent="0.2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6"/>
    </row>
    <row r="45" spans="1:24" ht="22.5" customHeight="1" x14ac:dyDescent="0.2">
      <c r="A45" s="80" t="s">
        <v>36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</row>
    <row r="46" spans="1:24" ht="24.95" customHeight="1" x14ac:dyDescent="0.2">
      <c r="A46" s="76" t="s">
        <v>1</v>
      </c>
      <c r="B46" s="76" t="s">
        <v>45</v>
      </c>
      <c r="C46" s="76" t="s">
        <v>44</v>
      </c>
      <c r="D46" s="75" t="s">
        <v>43</v>
      </c>
      <c r="E46" s="75"/>
      <c r="F46" s="75"/>
      <c r="G46" s="75" t="s">
        <v>42</v>
      </c>
      <c r="H46" s="75"/>
      <c r="I46" s="75"/>
      <c r="J46" s="75" t="s">
        <v>41</v>
      </c>
      <c r="K46" s="75"/>
      <c r="L46" s="75"/>
      <c r="M46" s="75" t="s">
        <v>40</v>
      </c>
      <c r="N46" s="75"/>
      <c r="O46" s="75"/>
      <c r="P46" s="75" t="s">
        <v>39</v>
      </c>
      <c r="Q46" s="75"/>
      <c r="R46" s="75"/>
      <c r="S46" s="75" t="s">
        <v>38</v>
      </c>
      <c r="T46" s="75"/>
      <c r="U46" s="75"/>
    </row>
    <row r="47" spans="1:24" ht="24.95" customHeight="1" thickBot="1" x14ac:dyDescent="0.25">
      <c r="A47" s="77"/>
      <c r="B47" s="77"/>
      <c r="C47" s="77"/>
      <c r="D47" s="35" t="s">
        <v>2</v>
      </c>
      <c r="E47" s="35" t="s">
        <v>3</v>
      </c>
      <c r="F47" s="35" t="s">
        <v>4</v>
      </c>
      <c r="G47" s="35" t="s">
        <v>2</v>
      </c>
      <c r="H47" s="35" t="s">
        <v>3</v>
      </c>
      <c r="I47" s="35" t="s">
        <v>4</v>
      </c>
      <c r="J47" s="35" t="s">
        <v>2</v>
      </c>
      <c r="K47" s="35" t="s">
        <v>3</v>
      </c>
      <c r="L47" s="35" t="s">
        <v>4</v>
      </c>
      <c r="M47" s="35" t="s">
        <v>2</v>
      </c>
      <c r="N47" s="35" t="s">
        <v>3</v>
      </c>
      <c r="O47" s="35" t="s">
        <v>4</v>
      </c>
      <c r="P47" s="35" t="s">
        <v>2</v>
      </c>
      <c r="Q47" s="35" t="s">
        <v>3</v>
      </c>
      <c r="R47" s="35" t="s">
        <v>4</v>
      </c>
      <c r="S47" s="35" t="s">
        <v>2</v>
      </c>
      <c r="T47" s="35" t="s">
        <v>3</v>
      </c>
      <c r="U47" s="35" t="s">
        <v>4</v>
      </c>
    </row>
    <row r="48" spans="1:24" ht="20.100000000000001" customHeight="1" x14ac:dyDescent="0.2">
      <c r="A48" s="65" t="s">
        <v>24</v>
      </c>
      <c r="B48" s="68" t="s">
        <v>7</v>
      </c>
      <c r="C48" s="32" t="s">
        <v>8</v>
      </c>
      <c r="D48" s="22">
        <f>SUM('[1] مصفوت بعجمان'!G7)</f>
        <v>0</v>
      </c>
      <c r="E48" s="22">
        <f>SUM('[1] مصفوت بعجمان'!G10)</f>
        <v>22</v>
      </c>
      <c r="F48" s="36">
        <f>SUM(D48:E48)</f>
        <v>22</v>
      </c>
      <c r="G48" s="22">
        <f>SUM('[1] مصفوت بعجمان'!H7)</f>
        <v>0</v>
      </c>
      <c r="H48" s="22">
        <f>SUM('[1] مصفوت بعجمان'!H10)</f>
        <v>0</v>
      </c>
      <c r="I48" s="36">
        <f>SUM(G48:H48)</f>
        <v>0</v>
      </c>
      <c r="J48" s="22">
        <f>SUM('[1] مصفوت بعجمان'!L7)</f>
        <v>0</v>
      </c>
      <c r="K48" s="22">
        <f>SUM('[1] مصفوت بعجمان'!L10)</f>
        <v>2</v>
      </c>
      <c r="L48" s="36">
        <f>SUM(J48:K48)</f>
        <v>2</v>
      </c>
      <c r="M48" s="22">
        <f>SUM('[1] مصفوت بعجمان'!J7+'[1] مصفوت بعجمان'!K7)</f>
        <v>0</v>
      </c>
      <c r="N48" s="22">
        <f>SUM('[1] مصفوت بعجمان'!J10+'[1] مصفوت بعجمان'!K10)</f>
        <v>19</v>
      </c>
      <c r="O48" s="36">
        <f>SUM(M48:N48)</f>
        <v>19</v>
      </c>
      <c r="P48" s="22">
        <f>SUM('[1] مصفوت بعجمان'!I7+'[1] مصفوت بعجمان'!M7+'[1] مصفوت بعجمان'!N7+'[1] مصفوت بعجمان'!O7)</f>
        <v>0</v>
      </c>
      <c r="Q48" s="22">
        <f>SUM('[1] مصفوت بعجمان'!I10+'[1] مصفوت بعجمان'!M10+'[1] مصفوت بعجمان'!N10+'[1] مصفوت بعجمان'!O10)</f>
        <v>14</v>
      </c>
      <c r="R48" s="36">
        <f>SUM(P48:Q48)</f>
        <v>14</v>
      </c>
      <c r="S48" s="22">
        <f>SUM(D48+G48+J48+M48+P48)</f>
        <v>0</v>
      </c>
      <c r="T48" s="22">
        <f>SUM(E48+H48+K48+N48+Q48)</f>
        <v>57</v>
      </c>
      <c r="U48" s="46">
        <f>SUM(S48:T48)</f>
        <v>57</v>
      </c>
    </row>
    <row r="49" spans="1:24" ht="20.100000000000001" customHeight="1" x14ac:dyDescent="0.2">
      <c r="A49" s="66"/>
      <c r="B49" s="69"/>
      <c r="C49" s="31" t="s">
        <v>9</v>
      </c>
      <c r="D49" s="23">
        <f>SUM('[1] مصفوت بعجمان'!G8)</f>
        <v>0</v>
      </c>
      <c r="E49" s="23">
        <f>SUM('[1] مصفوت بعجمان'!G11)</f>
        <v>12</v>
      </c>
      <c r="F49" s="37">
        <f>SUM(D49:E49)</f>
        <v>12</v>
      </c>
      <c r="G49" s="23">
        <f>SUM('[1] مصفوت بعجمان'!H8)</f>
        <v>0</v>
      </c>
      <c r="H49" s="23">
        <f>SUM('[1] مصفوت بعجمان'!H11)</f>
        <v>0</v>
      </c>
      <c r="I49" s="37">
        <f>SUM(G49:H49)</f>
        <v>0</v>
      </c>
      <c r="J49" s="23">
        <f>SUM('[1] مصفوت بعجمان'!L8)</f>
        <v>1</v>
      </c>
      <c r="K49" s="23">
        <f>SUM('[1] مصفوت بعجمان'!L11)</f>
        <v>1</v>
      </c>
      <c r="L49" s="37">
        <f>SUM(J49:K49)</f>
        <v>2</v>
      </c>
      <c r="M49" s="23">
        <f>SUM('[1] مصفوت بعجمان'!J8+'[1] مصفوت بعجمان'!K8)</f>
        <v>0</v>
      </c>
      <c r="N49" s="23">
        <f>SUM('[1] مصفوت بعجمان'!J11+'[1] مصفوت بعجمان'!K11)</f>
        <v>56</v>
      </c>
      <c r="O49" s="37">
        <f>SUM(M49:N49)</f>
        <v>56</v>
      </c>
      <c r="P49" s="23">
        <f>SUM('[1] مصفوت بعجمان'!I8+'[1] مصفوت بعجمان'!M8+'[1] مصفوت بعجمان'!N8+'[1] مصفوت بعجمان'!O8)</f>
        <v>2</v>
      </c>
      <c r="Q49" s="23">
        <f>SUM('[1] مصفوت بعجمان'!I11+'[1] مصفوت بعجمان'!M11+'[1] مصفوت بعجمان'!N11+'[1] مصفوت بعجمان'!O11)</f>
        <v>10</v>
      </c>
      <c r="R49" s="37">
        <f>SUM(P49:Q49)</f>
        <v>12</v>
      </c>
      <c r="S49" s="11">
        <f>SUM(D49+G49+J49+M49+P49)</f>
        <v>3</v>
      </c>
      <c r="T49" s="11">
        <f>SUM(E49+H49+K49+N49+Q49)</f>
        <v>79</v>
      </c>
      <c r="U49" s="47">
        <f>SUM(S49:T49)</f>
        <v>82</v>
      </c>
    </row>
    <row r="50" spans="1:24" ht="20.100000000000001" customHeight="1" thickBot="1" x14ac:dyDescent="0.25">
      <c r="A50" s="67"/>
      <c r="B50" s="70"/>
      <c r="C50" s="33" t="s">
        <v>4</v>
      </c>
      <c r="D50" s="33">
        <f t="shared" ref="D50:U50" si="15">SUM(D48:D49)</f>
        <v>0</v>
      </c>
      <c r="E50" s="33">
        <f t="shared" si="15"/>
        <v>34</v>
      </c>
      <c r="F50" s="33">
        <f t="shared" si="15"/>
        <v>34</v>
      </c>
      <c r="G50" s="33">
        <f t="shared" si="15"/>
        <v>0</v>
      </c>
      <c r="H50" s="33">
        <f t="shared" si="15"/>
        <v>0</v>
      </c>
      <c r="I50" s="33">
        <f t="shared" si="15"/>
        <v>0</v>
      </c>
      <c r="J50" s="33">
        <f t="shared" si="15"/>
        <v>1</v>
      </c>
      <c r="K50" s="33">
        <f t="shared" si="15"/>
        <v>3</v>
      </c>
      <c r="L50" s="33">
        <f t="shared" si="15"/>
        <v>4</v>
      </c>
      <c r="M50" s="33">
        <f t="shared" si="15"/>
        <v>0</v>
      </c>
      <c r="N50" s="33">
        <f t="shared" si="15"/>
        <v>75</v>
      </c>
      <c r="O50" s="33">
        <f t="shared" si="15"/>
        <v>75</v>
      </c>
      <c r="P50" s="33">
        <f t="shared" si="15"/>
        <v>2</v>
      </c>
      <c r="Q50" s="33">
        <f t="shared" si="15"/>
        <v>24</v>
      </c>
      <c r="R50" s="33">
        <f t="shared" si="15"/>
        <v>26</v>
      </c>
      <c r="S50" s="33">
        <f t="shared" si="15"/>
        <v>3</v>
      </c>
      <c r="T50" s="33">
        <f t="shared" si="15"/>
        <v>136</v>
      </c>
      <c r="U50" s="48">
        <f t="shared" si="15"/>
        <v>139</v>
      </c>
    </row>
    <row r="51" spans="1:24" ht="20.100000000000001" customHeight="1" x14ac:dyDescent="0.2">
      <c r="A51" s="65" t="s">
        <v>25</v>
      </c>
      <c r="B51" s="68" t="s">
        <v>7</v>
      </c>
      <c r="C51" s="32" t="s">
        <v>8</v>
      </c>
      <c r="D51" s="24">
        <f>SUM('[1]مركز راشد للسكرى بعجمان'!G7)</f>
        <v>0</v>
      </c>
      <c r="E51" s="24">
        <f>SUM('[1]مركز راشد للسكرى بعجمان'!G10)</f>
        <v>9</v>
      </c>
      <c r="F51" s="38">
        <f>SUM(D51:E51)</f>
        <v>9</v>
      </c>
      <c r="G51" s="24">
        <f>SUM('[1]مركز راشد للسكرى بعجمان'!H7)</f>
        <v>0</v>
      </c>
      <c r="H51" s="24">
        <f>SUM('[1]مركز راشد للسكرى بعجمان'!H10)</f>
        <v>0</v>
      </c>
      <c r="I51" s="38">
        <f>SUM(G51:H51)</f>
        <v>0</v>
      </c>
      <c r="J51" s="24">
        <f>SUM('[1]مركز راشد للسكرى بعجمان'!L7)</f>
        <v>0</v>
      </c>
      <c r="K51" s="24">
        <f>SUM('[1]مركز راشد للسكرى بعجمان'!L10)</f>
        <v>1</v>
      </c>
      <c r="L51" s="38">
        <f>SUM(J51:K51)</f>
        <v>1</v>
      </c>
      <c r="M51" s="24">
        <f>SUM('[1]مركز راشد للسكرى بعجمان'!J7+'[1]مركز راشد للسكرى بعجمان'!K7)</f>
        <v>0</v>
      </c>
      <c r="N51" s="24">
        <f>SUM('[1]مركز راشد للسكرى بعجمان'!J10+'[1]مركز راشد للسكرى بعجمان'!K10)</f>
        <v>0</v>
      </c>
      <c r="O51" s="38">
        <f>SUM(M51:N51)</f>
        <v>0</v>
      </c>
      <c r="P51" s="24">
        <f>SUM('[1]مركز راشد للسكرى بعجمان'!I7+'[1]مركز راشد للسكرى بعجمان'!M7+'[1]مركز راشد للسكرى بعجمان'!N7+'[1]مركز راشد للسكرى بعجمان'!O7)</f>
        <v>0</v>
      </c>
      <c r="Q51" s="24">
        <f>SUM('[1]مركز راشد للسكرى بعجمان'!I10+'[1]مركز راشد للسكرى بعجمان'!M10+'[1]مركز راشد للسكرى بعجمان'!N10+'[1]مركز راشد للسكرى بعجمان'!O10)</f>
        <v>4</v>
      </c>
      <c r="R51" s="38">
        <f>SUM(P51:Q51)</f>
        <v>4</v>
      </c>
      <c r="S51" s="24">
        <f>SUM(D51+G51+J51+M51+P51)</f>
        <v>0</v>
      </c>
      <c r="T51" s="24">
        <f>SUM(E51+H51+K51+N51+Q51)</f>
        <v>14</v>
      </c>
      <c r="U51" s="49">
        <f>SUM(S51:T51)</f>
        <v>14</v>
      </c>
    </row>
    <row r="52" spans="1:24" ht="20.100000000000001" customHeight="1" x14ac:dyDescent="0.2">
      <c r="A52" s="66"/>
      <c r="B52" s="69"/>
      <c r="C52" s="31" t="s">
        <v>9</v>
      </c>
      <c r="D52" s="25">
        <f>SUM('[1]مركز راشد للسكرى بعجمان'!G8)</f>
        <v>1</v>
      </c>
      <c r="E52" s="25">
        <f>SUM('[1]مركز راشد للسكرى بعجمان'!G11)</f>
        <v>1</v>
      </c>
      <c r="F52" s="39">
        <f>SUM(D52:E52)</f>
        <v>2</v>
      </c>
      <c r="G52" s="25">
        <f>SUM('[1]مركز راشد للسكرى بعجمان'!H8)</f>
        <v>1</v>
      </c>
      <c r="H52" s="25">
        <f>SUM('[1]مركز راشد للسكرى بعجمان'!H11)</f>
        <v>0</v>
      </c>
      <c r="I52" s="39">
        <f>SUM(G52:H52)</f>
        <v>1</v>
      </c>
      <c r="J52" s="25">
        <f>SUM('[1]مركز راشد للسكرى بعجمان'!L8)</f>
        <v>1</v>
      </c>
      <c r="K52" s="25">
        <f>SUM('[1]مركز راشد للسكرى بعجمان'!L11)</f>
        <v>2</v>
      </c>
      <c r="L52" s="39">
        <f>SUM(J52:K52)</f>
        <v>3</v>
      </c>
      <c r="M52" s="25">
        <f>SUM('[1]مركز راشد للسكرى بعجمان'!J8+'[1]مركز راشد للسكرى بعجمان'!K8)</f>
        <v>1</v>
      </c>
      <c r="N52" s="25">
        <f>SUM('[1]مركز راشد للسكرى بعجمان'!J11+'[1]مركز راشد للسكرى بعجمان'!K11)</f>
        <v>18</v>
      </c>
      <c r="O52" s="39">
        <f>SUM(M52:N52)</f>
        <v>19</v>
      </c>
      <c r="P52" s="25">
        <f>SUM('[1]مركز راشد للسكرى بعجمان'!I8+'[1]مركز راشد للسكرى بعجمان'!M8+'[1]مركز راشد للسكرى بعجمان'!N8+'[1]مركز راشد للسكرى بعجمان'!O8)</f>
        <v>1</v>
      </c>
      <c r="Q52" s="25">
        <f>SUM('[1]مركز راشد للسكرى بعجمان'!I11+'[1]مركز راشد للسكرى بعجمان'!M11+'[1]مركز راشد للسكرى بعجمان'!N11+'[1]مركز راشد للسكرى بعجمان'!O11)</f>
        <v>8</v>
      </c>
      <c r="R52" s="39">
        <f>SUM(P52:Q52)</f>
        <v>9</v>
      </c>
      <c r="S52" s="14">
        <f>SUM(D52+G52+J52+M52+P52)</f>
        <v>5</v>
      </c>
      <c r="T52" s="14">
        <f>SUM(E52+H52+K52+N52+Q52)</f>
        <v>29</v>
      </c>
      <c r="U52" s="50">
        <f>SUM(S52:T52)</f>
        <v>34</v>
      </c>
    </row>
    <row r="53" spans="1:24" ht="20.100000000000001" customHeight="1" thickBot="1" x14ac:dyDescent="0.25">
      <c r="A53" s="67"/>
      <c r="B53" s="70"/>
      <c r="C53" s="33" t="s">
        <v>4</v>
      </c>
      <c r="D53" s="40">
        <f t="shared" ref="D53:U53" si="16">SUM(D51:D52)</f>
        <v>1</v>
      </c>
      <c r="E53" s="40">
        <f t="shared" si="16"/>
        <v>10</v>
      </c>
      <c r="F53" s="40">
        <f t="shared" si="16"/>
        <v>11</v>
      </c>
      <c r="G53" s="40">
        <f t="shared" si="16"/>
        <v>1</v>
      </c>
      <c r="H53" s="40">
        <f t="shared" si="16"/>
        <v>0</v>
      </c>
      <c r="I53" s="40">
        <f t="shared" si="16"/>
        <v>1</v>
      </c>
      <c r="J53" s="40">
        <f t="shared" si="16"/>
        <v>1</v>
      </c>
      <c r="K53" s="40">
        <f t="shared" si="16"/>
        <v>3</v>
      </c>
      <c r="L53" s="40">
        <f t="shared" si="16"/>
        <v>4</v>
      </c>
      <c r="M53" s="40">
        <f t="shared" si="16"/>
        <v>1</v>
      </c>
      <c r="N53" s="40">
        <f t="shared" si="16"/>
        <v>18</v>
      </c>
      <c r="O53" s="40">
        <f t="shared" si="16"/>
        <v>19</v>
      </c>
      <c r="P53" s="40">
        <f t="shared" si="16"/>
        <v>1</v>
      </c>
      <c r="Q53" s="40">
        <f t="shared" si="16"/>
        <v>12</v>
      </c>
      <c r="R53" s="40">
        <f t="shared" si="16"/>
        <v>13</v>
      </c>
      <c r="S53" s="40">
        <f t="shared" si="16"/>
        <v>5</v>
      </c>
      <c r="T53" s="40">
        <f t="shared" si="16"/>
        <v>43</v>
      </c>
      <c r="U53" s="51">
        <f t="shared" si="16"/>
        <v>48</v>
      </c>
    </row>
    <row r="54" spans="1:24" ht="20.100000000000001" customHeight="1" x14ac:dyDescent="0.2">
      <c r="A54" s="65" t="s">
        <v>26</v>
      </c>
      <c r="B54" s="68" t="s">
        <v>7</v>
      </c>
      <c r="C54" s="32" t="s">
        <v>8</v>
      </c>
      <c r="D54" s="24">
        <f>SUM('[1]مستشفى الجامعي'!G7)</f>
        <v>1</v>
      </c>
      <c r="E54" s="24">
        <f>SUM('[1]مستشفى الجامعي'!G10)</f>
        <v>93</v>
      </c>
      <c r="F54" s="38">
        <f>SUM(D54:E54)</f>
        <v>94</v>
      </c>
      <c r="G54" s="24">
        <f>SUM('[1]مستشفى الجامعي'!H7)</f>
        <v>0</v>
      </c>
      <c r="H54" s="24">
        <v>0</v>
      </c>
      <c r="I54" s="38">
        <f>SUM(G54:H54)</f>
        <v>0</v>
      </c>
      <c r="J54" s="26">
        <f>SUM('[1]مستشفى الجامعي'!L7)</f>
        <v>0</v>
      </c>
      <c r="K54" s="26">
        <f>SUM('[1]مستشفى الجامعي'!L10)</f>
        <v>15</v>
      </c>
      <c r="L54" s="38">
        <f>SUM(J54:K54)</f>
        <v>15</v>
      </c>
      <c r="M54" s="24">
        <f>SUM('[1]مستشفى الجامعي'!J7+'[1]مستشفى الجامعي'!K7)</f>
        <v>0</v>
      </c>
      <c r="N54" s="24">
        <f>SUM('[1]مستشفى الجامعي'!J10+'[1]مستشفى الجامعي'!K10)</f>
        <v>30</v>
      </c>
      <c r="O54" s="38">
        <f>SUM(M54:N54)</f>
        <v>30</v>
      </c>
      <c r="P54" s="24">
        <f>SUM('[1]مستشفى الجامعي'!I7+'[1]مستشفى الجامعي'!M7+'[1]مستشفى الجامعي'!N7+'[1]مستشفى الجامعي'!O7)</f>
        <v>0</v>
      </c>
      <c r="Q54" s="24">
        <f>SUM('[1]مستشفى الجامعي'!I10+'[1]مستشفى الجامعي'!M10+'[1]مستشفى الجامعي'!N10+'[1]مستشفى الجامعي'!O10)</f>
        <v>39</v>
      </c>
      <c r="R54" s="38">
        <f>SUM(P54:Q54)</f>
        <v>39</v>
      </c>
      <c r="S54" s="24">
        <f>SUM(D54+G54+J54+M54+P54)</f>
        <v>1</v>
      </c>
      <c r="T54" s="24">
        <f>SUM(E54+H54+K54+N54+Q54)</f>
        <v>177</v>
      </c>
      <c r="U54" s="49">
        <f>SUM(S54:T54)</f>
        <v>178</v>
      </c>
    </row>
    <row r="55" spans="1:24" ht="20.100000000000001" customHeight="1" x14ac:dyDescent="0.2">
      <c r="A55" s="66"/>
      <c r="B55" s="69"/>
      <c r="C55" s="31" t="s">
        <v>9</v>
      </c>
      <c r="D55" s="14">
        <f>SUM('[1]مستشفى الجامعي'!G8)</f>
        <v>5</v>
      </c>
      <c r="E55" s="14">
        <f>SUM('[1]مستشفى الجامعي'!G11)</f>
        <v>52</v>
      </c>
      <c r="F55" s="19">
        <f>SUM(D55:E55)</f>
        <v>57</v>
      </c>
      <c r="G55" s="14">
        <v>0</v>
      </c>
      <c r="H55" s="14">
        <v>0</v>
      </c>
      <c r="I55" s="19">
        <f>SUM(G55:H55)</f>
        <v>0</v>
      </c>
      <c r="J55" s="27">
        <f>SUM('[1]مستشفى الجامعي'!L8)</f>
        <v>6</v>
      </c>
      <c r="K55" s="27">
        <f>SUM('[1]مستشفى الجامعي'!L11)</f>
        <v>8</v>
      </c>
      <c r="L55" s="19">
        <f>SUM(J55:K55)</f>
        <v>14</v>
      </c>
      <c r="M55" s="14">
        <f>SUM('[1]مستشفى الجامعي'!J8+'[1]مستشفى الجامعي'!K8)</f>
        <v>0</v>
      </c>
      <c r="N55" s="14">
        <f>SUM('[1]مستشفى الجامعي'!J11+'[1]مستشفى الجامعي'!K11)</f>
        <v>394</v>
      </c>
      <c r="O55" s="19">
        <f>SUM(M55:N55)</f>
        <v>394</v>
      </c>
      <c r="P55" s="14">
        <f>SUM('[1]مستشفى الجامعي'!I8+'[1]مستشفى الجامعي'!M8+'[1]مستشفى الجامعي'!N8+'[1]مستشفى الجامعي'!O8)</f>
        <v>15</v>
      </c>
      <c r="Q55" s="14">
        <f>SUM('[1]مستشفى الجامعي'!I11+'[1]مستشفى الجامعي'!M11+'[1]مستشفى الجامعي'!N11+'[1]مستشفى الجامعي'!O11)</f>
        <v>40</v>
      </c>
      <c r="R55" s="19">
        <f>SUM(P55:Q55)</f>
        <v>55</v>
      </c>
      <c r="S55" s="14">
        <f>SUM(D55+G55+J55+M55+P55)</f>
        <v>26</v>
      </c>
      <c r="T55" s="14">
        <f>SUM(E55+H55+K55+N55+Q55)</f>
        <v>494</v>
      </c>
      <c r="U55" s="50">
        <f>SUM(S55:T55)</f>
        <v>520</v>
      </c>
    </row>
    <row r="56" spans="1:24" ht="20.100000000000001" customHeight="1" thickBot="1" x14ac:dyDescent="0.25">
      <c r="A56" s="67"/>
      <c r="B56" s="70"/>
      <c r="C56" s="33" t="s">
        <v>4</v>
      </c>
      <c r="D56" s="40">
        <f>SUM(D54:D55)</f>
        <v>6</v>
      </c>
      <c r="E56" s="40">
        <f t="shared" ref="E56:R56" si="17">SUM(E54:E55)</f>
        <v>145</v>
      </c>
      <c r="F56" s="40">
        <f>SUM(D56:E56)</f>
        <v>151</v>
      </c>
      <c r="G56" s="40">
        <f t="shared" si="17"/>
        <v>0</v>
      </c>
      <c r="H56" s="40">
        <f t="shared" si="17"/>
        <v>0</v>
      </c>
      <c r="I56" s="40">
        <f t="shared" si="17"/>
        <v>0</v>
      </c>
      <c r="J56" s="40">
        <f t="shared" si="17"/>
        <v>6</v>
      </c>
      <c r="K56" s="40">
        <f t="shared" si="17"/>
        <v>23</v>
      </c>
      <c r="L56" s="40">
        <f t="shared" si="17"/>
        <v>29</v>
      </c>
      <c r="M56" s="40">
        <f t="shared" si="17"/>
        <v>0</v>
      </c>
      <c r="N56" s="40">
        <f t="shared" si="17"/>
        <v>424</v>
      </c>
      <c r="O56" s="40">
        <f t="shared" si="17"/>
        <v>424</v>
      </c>
      <c r="P56" s="40">
        <f t="shared" si="17"/>
        <v>15</v>
      </c>
      <c r="Q56" s="40">
        <f t="shared" si="17"/>
        <v>79</v>
      </c>
      <c r="R56" s="40">
        <f t="shared" si="17"/>
        <v>94</v>
      </c>
      <c r="S56" s="40">
        <f>SUM(D56+G56+J56+M56+P56)</f>
        <v>27</v>
      </c>
      <c r="T56" s="40">
        <f>SUM(T54:T55)</f>
        <v>671</v>
      </c>
      <c r="U56" s="51">
        <f>SUM(S56:T56)</f>
        <v>698</v>
      </c>
    </row>
    <row r="57" spans="1:24" ht="20.100000000000001" customHeight="1" x14ac:dyDescent="0.2">
      <c r="A57" s="65" t="s">
        <v>27</v>
      </c>
      <c r="B57" s="68" t="s">
        <v>7</v>
      </c>
      <c r="C57" s="32" t="s">
        <v>8</v>
      </c>
      <c r="D57" s="24">
        <v>0</v>
      </c>
      <c r="E57" s="24">
        <v>0</v>
      </c>
      <c r="F57" s="38">
        <f>SUM(D57:E57)</f>
        <v>0</v>
      </c>
      <c r="G57" s="24">
        <f>SUM('[1]جامعي للاسنان'!H7)</f>
        <v>0</v>
      </c>
      <c r="H57" s="24">
        <f>SUM('[1]جامعي للاسنان'!H10)</f>
        <v>23</v>
      </c>
      <c r="I57" s="38">
        <f>SUM(G57:H57)</f>
        <v>23</v>
      </c>
      <c r="J57" s="26">
        <f>SUM('[1]جامعي للاسنان'!L7)</f>
        <v>0</v>
      </c>
      <c r="K57" s="26">
        <f>SUM('[1]جامعي للاسنان'!L10)</f>
        <v>0</v>
      </c>
      <c r="L57" s="38">
        <f>SUM(J57:K57)</f>
        <v>0</v>
      </c>
      <c r="M57" s="24">
        <f>SUM('[1]جامعي للاسنان'!J7+'[1]جامعي للاسنان'!K7)</f>
        <v>0</v>
      </c>
      <c r="N57" s="24">
        <f>SUM('[1]جامعي للاسنان'!J10+'[1]جامعي للاسنان'!K10)</f>
        <v>0</v>
      </c>
      <c r="O57" s="38">
        <f>SUM(M57:N57)</f>
        <v>0</v>
      </c>
      <c r="P57" s="24">
        <f>SUM('[1]جامعي للاسنان'!I7+'[1]جامعي للاسنان'!M7+'[1]جامعي للاسنان'!N7+'[1]جامعي للاسنان'!O7)</f>
        <v>0</v>
      </c>
      <c r="Q57" s="24">
        <f>SUM('[1]جامعي للاسنان'!I10+'[1]جامعي للاسنان'!M10+'[1]جامعي للاسنان'!N10+'[1]جامعي للاسنان'!O10)</f>
        <v>5</v>
      </c>
      <c r="R57" s="38">
        <f>SUM(P57:Q57)</f>
        <v>5</v>
      </c>
      <c r="S57" s="24">
        <f>SUM(D57+G57+J57+M57+P57)</f>
        <v>0</v>
      </c>
      <c r="T57" s="24">
        <f>SUM(E57+H57+K57+N57+Q57)</f>
        <v>28</v>
      </c>
      <c r="U57" s="49">
        <f>SUM(S57:T57)</f>
        <v>28</v>
      </c>
    </row>
    <row r="58" spans="1:24" ht="20.100000000000001" customHeight="1" x14ac:dyDescent="0.2">
      <c r="A58" s="66"/>
      <c r="B58" s="69"/>
      <c r="C58" s="31" t="s">
        <v>9</v>
      </c>
      <c r="D58" s="14">
        <v>0</v>
      </c>
      <c r="E58" s="14">
        <v>0</v>
      </c>
      <c r="F58" s="19">
        <f>SUM(D58:E58)</f>
        <v>0</v>
      </c>
      <c r="G58" s="14">
        <f>SUM('[1]جامعي للاسنان'!H8)</f>
        <v>6</v>
      </c>
      <c r="H58" s="14">
        <f>SUM('[1]جامعي للاسنان'!H11)</f>
        <v>37</v>
      </c>
      <c r="I58" s="19">
        <f>SUM(G58:H58)</f>
        <v>43</v>
      </c>
      <c r="J58" s="27">
        <f>SUM('[1]جامعي للاسنان'!L8)</f>
        <v>0</v>
      </c>
      <c r="K58" s="27">
        <f>SUM('[1]جامعي للاسنان'!L11)</f>
        <v>0</v>
      </c>
      <c r="L58" s="19">
        <f>SUM(J58:K58)</f>
        <v>0</v>
      </c>
      <c r="M58" s="14">
        <f>SUM('[1]جامعي للاسنان'!J8+'[1]جامعي للاسنان'!K8)</f>
        <v>0</v>
      </c>
      <c r="N58" s="14">
        <f>SUM('[1]جامعي للاسنان'!J11+'[1]جامعي للاسنان'!K11)</f>
        <v>4</v>
      </c>
      <c r="O58" s="19">
        <f>SUM(M58:N58)</f>
        <v>4</v>
      </c>
      <c r="P58" s="14">
        <f>SUM('[1]جامعي للاسنان'!I8+'[1]جامعي للاسنان'!M8+'[1]جامعي للاسنان'!N8+'[1]جامعي للاسنان'!O8)</f>
        <v>0</v>
      </c>
      <c r="Q58" s="14">
        <f>SUM('[1]جامعي للاسنان'!I11+'[1]جامعي للاسنان'!M11+'[1]جامعي للاسنان'!N11+'[1]جامعي للاسنان'!O11)</f>
        <v>26</v>
      </c>
      <c r="R58" s="19">
        <f>SUM(P58:Q58)</f>
        <v>26</v>
      </c>
      <c r="S58" s="14">
        <f>SUM(D58+G58+J58+M58+P58)</f>
        <v>6</v>
      </c>
      <c r="T58" s="14">
        <f>SUM(E58+H58+K58+N58+Q58)</f>
        <v>67</v>
      </c>
      <c r="U58" s="50">
        <f>SUM(S58:T58)</f>
        <v>73</v>
      </c>
    </row>
    <row r="59" spans="1:24" ht="20.100000000000001" customHeight="1" thickBot="1" x14ac:dyDescent="0.25">
      <c r="A59" s="67"/>
      <c r="B59" s="70"/>
      <c r="C59" s="33" t="s">
        <v>4</v>
      </c>
      <c r="D59" s="40">
        <f t="shared" ref="D59:U59" si="18">SUM(D57:D58)</f>
        <v>0</v>
      </c>
      <c r="E59" s="40">
        <f t="shared" si="18"/>
        <v>0</v>
      </c>
      <c r="F59" s="40">
        <f t="shared" si="18"/>
        <v>0</v>
      </c>
      <c r="G59" s="40">
        <f t="shared" si="18"/>
        <v>6</v>
      </c>
      <c r="H59" s="40">
        <f t="shared" si="18"/>
        <v>60</v>
      </c>
      <c r="I59" s="40">
        <f t="shared" si="18"/>
        <v>66</v>
      </c>
      <c r="J59" s="40">
        <f t="shared" si="18"/>
        <v>0</v>
      </c>
      <c r="K59" s="40">
        <f t="shared" si="18"/>
        <v>0</v>
      </c>
      <c r="L59" s="40">
        <f t="shared" si="18"/>
        <v>0</v>
      </c>
      <c r="M59" s="40">
        <f t="shared" si="18"/>
        <v>0</v>
      </c>
      <c r="N59" s="40">
        <f t="shared" si="18"/>
        <v>4</v>
      </c>
      <c r="O59" s="40">
        <f t="shared" si="18"/>
        <v>4</v>
      </c>
      <c r="P59" s="40">
        <f t="shared" si="18"/>
        <v>0</v>
      </c>
      <c r="Q59" s="40">
        <f t="shared" si="18"/>
        <v>31</v>
      </c>
      <c r="R59" s="40">
        <f t="shared" si="18"/>
        <v>31</v>
      </c>
      <c r="S59" s="40">
        <f t="shared" si="18"/>
        <v>6</v>
      </c>
      <c r="T59" s="40">
        <f t="shared" si="18"/>
        <v>95</v>
      </c>
      <c r="U59" s="51">
        <f t="shared" si="18"/>
        <v>101</v>
      </c>
    </row>
    <row r="60" spans="1:24" ht="20.100000000000001" customHeight="1" x14ac:dyDescent="0.2">
      <c r="A60" s="65" t="s">
        <v>28</v>
      </c>
      <c r="B60" s="68" t="s">
        <v>7</v>
      </c>
      <c r="C60" s="32" t="s">
        <v>8</v>
      </c>
      <c r="D60" s="24">
        <f>SUM('[1]مستشفى عجمات التخصصي'!G7)</f>
        <v>0</v>
      </c>
      <c r="E60" s="24">
        <f>SUM('[1]مستشفى عجمات التخصصي'!G10)</f>
        <v>12</v>
      </c>
      <c r="F60" s="38">
        <f>SUM(D60:E60)</f>
        <v>12</v>
      </c>
      <c r="G60" s="24">
        <f>SUM('[1]مستشفى عجمات التخصصي'!H7)</f>
        <v>0</v>
      </c>
      <c r="H60" s="24">
        <f>SUM('[1]مستشفى عجمات التخصصي'!H10)</f>
        <v>2</v>
      </c>
      <c r="I60" s="38">
        <f>SUM(G60:H60)</f>
        <v>2</v>
      </c>
      <c r="J60" s="24">
        <f>SUM('[1]مستشفى عجمات التخصصي'!L7)</f>
        <v>0</v>
      </c>
      <c r="K60" s="24">
        <f>SUM('[1]مستشفى عجمات التخصصي'!L10)</f>
        <v>2</v>
      </c>
      <c r="L60" s="38">
        <f>SUM(J60:K60)</f>
        <v>2</v>
      </c>
      <c r="M60" s="24">
        <f>SUM('[1]مستشفى عجمات التخصصي'!J7+'[1]مستشفى عجمات التخصصي'!K7)</f>
        <v>0</v>
      </c>
      <c r="N60" s="24">
        <f>SUM('[1]مستشفى عجمات التخصصي'!J10+'[1]مستشفى عجمات التخصصي'!K10)</f>
        <v>4</v>
      </c>
      <c r="O60" s="38">
        <f>SUM(M60:N60)</f>
        <v>4</v>
      </c>
      <c r="P60" s="24">
        <f>SUM('[1]مستشفى عجمات التخصصي'!I7+'[1]مستشفى عجمات التخصصي'!M7+'[1]مستشفى عجمات التخصصي'!N7+'[1]مستشفى عجمات التخصصي'!O7)</f>
        <v>0</v>
      </c>
      <c r="Q60" s="24">
        <f>SUM('[1]مستشفى عجمات التخصصي'!I10+'[1]مستشفى عجمات التخصصي'!M10+'[1]مستشفى عجمات التخصصي'!N10+'[1]مستشفى عجمات التخصصي'!O10)</f>
        <v>4</v>
      </c>
      <c r="R60" s="38">
        <f>SUM(P60:Q60)</f>
        <v>4</v>
      </c>
      <c r="S60" s="24">
        <f>SUM(D60+G60+J60+M60+P60)</f>
        <v>0</v>
      </c>
      <c r="T60" s="24">
        <f>SUM(E60+H60+K60+N60+Q60)</f>
        <v>24</v>
      </c>
      <c r="U60" s="49">
        <f>SUM(S60:T60)</f>
        <v>24</v>
      </c>
    </row>
    <row r="61" spans="1:24" ht="20.100000000000001" customHeight="1" x14ac:dyDescent="0.2">
      <c r="A61" s="66"/>
      <c r="B61" s="69"/>
      <c r="C61" s="31" t="s">
        <v>9</v>
      </c>
      <c r="D61" s="14">
        <f>SUM('[1]مستشفى عجمات التخصصي'!G8)</f>
        <v>0</v>
      </c>
      <c r="E61" s="14">
        <f>SUM('[1]مستشفى عجمات التخصصي'!G11)</f>
        <v>10</v>
      </c>
      <c r="F61" s="19">
        <f>SUM(D61:E61)</f>
        <v>10</v>
      </c>
      <c r="G61" s="14">
        <f>SUM('[1]مستشفى عجمات التخصصي'!H8)</f>
        <v>0</v>
      </c>
      <c r="H61" s="14">
        <f>SUM('[1]مستشفى عجمات التخصصي'!H11)</f>
        <v>0</v>
      </c>
      <c r="I61" s="19">
        <f>SUM(G61:H61)</f>
        <v>0</v>
      </c>
      <c r="J61" s="14">
        <f>SUM('[1]مستشفى عجمات التخصصي'!L8)</f>
        <v>1</v>
      </c>
      <c r="K61" s="14">
        <f>SUM('[1]مستشفى عجمات التخصصي'!L11)</f>
        <v>4</v>
      </c>
      <c r="L61" s="19">
        <f>SUM(J61:K61)</f>
        <v>5</v>
      </c>
      <c r="M61" s="14">
        <f>SUM('[1]مستشفى عجمات التخصصي'!J8+'[1]مستشفى عجمات التخصصي'!K8)</f>
        <v>0</v>
      </c>
      <c r="N61" s="14">
        <f>SUM('[1]مستشفى عجمات التخصصي'!J11+'[1]مستشفى عجمات التخصصي'!K11)</f>
        <v>33</v>
      </c>
      <c r="O61" s="19">
        <f>SUM(M61:N61)</f>
        <v>33</v>
      </c>
      <c r="P61" s="14">
        <f>SUM('[1]مستشفى عجمات التخصصي'!I8+'[1]مستشفى عجمات التخصصي'!M8+'[1]مستشفى عجمات التخصصي'!N8+'[1]مستشفى عجمات التخصصي'!O8)</f>
        <v>0</v>
      </c>
      <c r="Q61" s="14">
        <f>SUM('[1]مستشفى عجمات التخصصي'!I11+'[1]مستشفى عجمات التخصصي'!M11+'[1]مستشفى عجمات التخصصي'!N11+'[1]مستشفى عجمات التخصصي'!O11)</f>
        <v>21</v>
      </c>
      <c r="R61" s="19">
        <f>SUM(P61:Q61)</f>
        <v>21</v>
      </c>
      <c r="S61" s="14">
        <f>SUM(D61+G61+J61+M61+P61)</f>
        <v>1</v>
      </c>
      <c r="T61" s="14">
        <f>SUM(E61+H61+K61+N61+Q61)</f>
        <v>68</v>
      </c>
      <c r="U61" s="50">
        <f>SUM(S61:T61)</f>
        <v>69</v>
      </c>
    </row>
    <row r="62" spans="1:24" ht="20.100000000000001" customHeight="1" thickBot="1" x14ac:dyDescent="0.25">
      <c r="A62" s="67"/>
      <c r="B62" s="70"/>
      <c r="C62" s="33" t="s">
        <v>4</v>
      </c>
      <c r="D62" s="40">
        <f t="shared" ref="D62:U62" si="19">SUM(D60:D61)</f>
        <v>0</v>
      </c>
      <c r="E62" s="40">
        <f t="shared" si="19"/>
        <v>22</v>
      </c>
      <c r="F62" s="40">
        <f t="shared" si="19"/>
        <v>22</v>
      </c>
      <c r="G62" s="40">
        <f t="shared" si="19"/>
        <v>0</v>
      </c>
      <c r="H62" s="40">
        <f t="shared" si="19"/>
        <v>2</v>
      </c>
      <c r="I62" s="40">
        <f t="shared" si="19"/>
        <v>2</v>
      </c>
      <c r="J62" s="40">
        <f t="shared" si="19"/>
        <v>1</v>
      </c>
      <c r="K62" s="40">
        <f t="shared" si="19"/>
        <v>6</v>
      </c>
      <c r="L62" s="40">
        <f t="shared" si="19"/>
        <v>7</v>
      </c>
      <c r="M62" s="40">
        <f t="shared" si="19"/>
        <v>0</v>
      </c>
      <c r="N62" s="40">
        <f t="shared" si="19"/>
        <v>37</v>
      </c>
      <c r="O62" s="40">
        <f t="shared" si="19"/>
        <v>37</v>
      </c>
      <c r="P62" s="40">
        <f t="shared" si="19"/>
        <v>0</v>
      </c>
      <c r="Q62" s="40">
        <f t="shared" si="19"/>
        <v>25</v>
      </c>
      <c r="R62" s="40">
        <f t="shared" si="19"/>
        <v>25</v>
      </c>
      <c r="S62" s="40">
        <f t="shared" si="19"/>
        <v>1</v>
      </c>
      <c r="T62" s="40">
        <f t="shared" si="19"/>
        <v>92</v>
      </c>
      <c r="U62" s="51">
        <f t="shared" si="19"/>
        <v>93</v>
      </c>
    </row>
    <row r="63" spans="1:24" ht="20.100000000000001" customHeight="1" x14ac:dyDescent="0.2">
      <c r="A63" s="65" t="s">
        <v>29</v>
      </c>
      <c r="B63" s="68" t="s">
        <v>14</v>
      </c>
      <c r="C63" s="32" t="s">
        <v>8</v>
      </c>
      <c r="D63" s="28">
        <f>SUM('[1]مدينة دبي الطبية'!G7)</f>
        <v>45</v>
      </c>
      <c r="E63" s="28">
        <f>SUM('[1]مدينة دبي الطبية'!G10)</f>
        <v>692</v>
      </c>
      <c r="F63" s="41">
        <f>SUM(D63:E63)</f>
        <v>737</v>
      </c>
      <c r="G63" s="28">
        <f>SUM('[1]مدينة دبي الطبية'!H7)</f>
        <v>4</v>
      </c>
      <c r="H63" s="28">
        <f>SUM('[1]مدينة دبي الطبية'!H10)</f>
        <v>85</v>
      </c>
      <c r="I63" s="41">
        <f>SUM(G63:H63)</f>
        <v>89</v>
      </c>
      <c r="J63" s="28">
        <f>SUM('[1]مدينة دبي الطبية'!L7)</f>
        <v>0</v>
      </c>
      <c r="K63" s="28">
        <f>SUM('[1]مدينة دبي الطبية'!L10)</f>
        <v>57</v>
      </c>
      <c r="L63" s="41">
        <f>SUM(J63:K63)</f>
        <v>57</v>
      </c>
      <c r="M63" s="28">
        <f>SUM('[1]مدينة دبي الطبية'!J7+'[1]مدينة دبي الطبية'!K7)</f>
        <v>0</v>
      </c>
      <c r="N63" s="28">
        <f>SUM('[1]مدينة دبي الطبية'!J10+'[1]مدينة دبي الطبية'!K10)</f>
        <v>160</v>
      </c>
      <c r="O63" s="41">
        <f>SUM(M63:N63)</f>
        <v>160</v>
      </c>
      <c r="P63" s="28">
        <f>SUM('[1]مدينة دبي الطبية'!I7+'[1]مدينة دبي الطبية'!M7+'[1]مدينة دبي الطبية'!N7+'[1]مدينة دبي الطبية'!O7)</f>
        <v>0</v>
      </c>
      <c r="Q63" s="28">
        <f>SUM('[1]مدينة دبي الطبية'!I10+'[1]مدينة دبي الطبية'!M10+'[1]مدينة دبي الطبية'!N10+'[1]مدينة دبي الطبية'!O10)</f>
        <v>220</v>
      </c>
      <c r="R63" s="41">
        <f>SUM(P63:Q63)</f>
        <v>220</v>
      </c>
      <c r="S63" s="28">
        <f>SUM(D63+G63+J63+M63+P63)</f>
        <v>49</v>
      </c>
      <c r="T63" s="28">
        <f>SUM(E63+H63+K63+N63+Q63)</f>
        <v>1214</v>
      </c>
      <c r="U63" s="52">
        <f>SUM(S63:T63)</f>
        <v>1263</v>
      </c>
    </row>
    <row r="64" spans="1:24" ht="20.100000000000001" customHeight="1" x14ac:dyDescent="0.2">
      <c r="A64" s="66"/>
      <c r="B64" s="69"/>
      <c r="C64" s="21" t="s">
        <v>9</v>
      </c>
      <c r="D64" s="29">
        <f>SUM('[1]مدينة دبي الطبية'!G8)</f>
        <v>21</v>
      </c>
      <c r="E64" s="29">
        <f>SUM('[1]مدينة دبي الطبية'!G11)</f>
        <v>310</v>
      </c>
      <c r="F64" s="15">
        <f>SUM(D64:E64)</f>
        <v>331</v>
      </c>
      <c r="G64" s="29">
        <f>SUM('[1]مدينة دبي الطبية'!H8)</f>
        <v>5</v>
      </c>
      <c r="H64" s="29">
        <f>SUM('[1]مدينة دبي الطبية'!H11)</f>
        <v>65</v>
      </c>
      <c r="I64" s="15">
        <f>SUM(G64:H64)</f>
        <v>70</v>
      </c>
      <c r="J64" s="29">
        <f>SUM('[1]مدينة دبي الطبية'!L8)</f>
        <v>1</v>
      </c>
      <c r="K64" s="29">
        <f>SUM('[1]مدينة دبي الطبية'!L11)</f>
        <v>55</v>
      </c>
      <c r="L64" s="15">
        <f>SUM(J64:K64)</f>
        <v>56</v>
      </c>
      <c r="M64" s="29">
        <f>SUM('[1]مدينة دبي الطبية'!J8+'[1]مدينة دبي الطبية'!K8)</f>
        <v>1</v>
      </c>
      <c r="N64" s="29">
        <f>SUM('[1]مدينة دبي الطبية'!J11+'[1]مدينة دبي الطبية'!K11)</f>
        <v>1294</v>
      </c>
      <c r="O64" s="15">
        <f>SUM(M64:N64)</f>
        <v>1295</v>
      </c>
      <c r="P64" s="29">
        <f>SUM('[1]مدينة دبي الطبية'!I8+'[1]مدينة دبي الطبية'!M8+'[1]مدينة دبي الطبية'!N8+'[1]مدينة دبي الطبية'!O8)</f>
        <v>2</v>
      </c>
      <c r="Q64" s="29">
        <f>SUM('[1]مدينة دبي الطبية'!I11+'[1]مدينة دبي الطبية'!M11+'[1]مدينة دبي الطبية'!N11+'[1]مدينة دبي الطبية'!O11)</f>
        <v>303</v>
      </c>
      <c r="R64" s="15">
        <f>SUM(P64:Q64)</f>
        <v>305</v>
      </c>
      <c r="S64" s="29">
        <f>SUM(D64+G64+J64+M64+P64)</f>
        <v>30</v>
      </c>
      <c r="T64" s="29">
        <f>SUM(E64+H64+K64+N64+Q64)</f>
        <v>2027</v>
      </c>
      <c r="U64" s="53">
        <f>SUM(S64:T64)</f>
        <v>2057</v>
      </c>
      <c r="X64" t="s">
        <v>5</v>
      </c>
    </row>
    <row r="65" spans="1:26" ht="20.100000000000001" customHeight="1" thickBot="1" x14ac:dyDescent="0.25">
      <c r="A65" s="67"/>
      <c r="B65" s="70"/>
      <c r="C65" s="33" t="s">
        <v>4</v>
      </c>
      <c r="D65" s="42">
        <f t="shared" ref="D65:U65" si="20">SUM(D63:D64)</f>
        <v>66</v>
      </c>
      <c r="E65" s="42">
        <f t="shared" si="20"/>
        <v>1002</v>
      </c>
      <c r="F65" s="42">
        <f t="shared" si="20"/>
        <v>1068</v>
      </c>
      <c r="G65" s="42">
        <f t="shared" si="20"/>
        <v>9</v>
      </c>
      <c r="H65" s="42">
        <f t="shared" si="20"/>
        <v>150</v>
      </c>
      <c r="I65" s="42">
        <f t="shared" si="20"/>
        <v>159</v>
      </c>
      <c r="J65" s="42">
        <f t="shared" si="20"/>
        <v>1</v>
      </c>
      <c r="K65" s="42">
        <f t="shared" si="20"/>
        <v>112</v>
      </c>
      <c r="L65" s="42">
        <f t="shared" si="20"/>
        <v>113</v>
      </c>
      <c r="M65" s="42">
        <f t="shared" si="20"/>
        <v>1</v>
      </c>
      <c r="N65" s="42">
        <f t="shared" si="20"/>
        <v>1454</v>
      </c>
      <c r="O65" s="42">
        <f t="shared" si="20"/>
        <v>1455</v>
      </c>
      <c r="P65" s="42">
        <f t="shared" si="20"/>
        <v>2</v>
      </c>
      <c r="Q65" s="42">
        <f t="shared" si="20"/>
        <v>523</v>
      </c>
      <c r="R65" s="42">
        <f t="shared" si="20"/>
        <v>525</v>
      </c>
      <c r="S65" s="42">
        <f t="shared" si="20"/>
        <v>79</v>
      </c>
      <c r="T65" s="42">
        <f t="shared" si="20"/>
        <v>3241</v>
      </c>
      <c r="U65" s="54">
        <f t="shared" si="20"/>
        <v>3320</v>
      </c>
      <c r="Y65" t="s">
        <v>5</v>
      </c>
    </row>
    <row r="66" spans="1:26" ht="20.100000000000001" customHeight="1" thickBot="1" x14ac:dyDescent="0.25">
      <c r="A66" s="65" t="s">
        <v>30</v>
      </c>
      <c r="B66" s="68" t="s">
        <v>7</v>
      </c>
      <c r="C66" s="32" t="s">
        <v>8</v>
      </c>
      <c r="D66" s="5">
        <f>SUM(D13+D19+D25+D31+D34+D37+D40+D48+D51+D54+D57+D60)</f>
        <v>429</v>
      </c>
      <c r="E66" s="5">
        <f t="shared" ref="E66:U67" si="21">SUM(E13+E19+E25+E31+E34+E37+E40+E48+E51+E54+E57+E60)</f>
        <v>4214</v>
      </c>
      <c r="F66" s="43">
        <f t="shared" si="21"/>
        <v>4643</v>
      </c>
      <c r="G66" s="5">
        <f t="shared" si="21"/>
        <v>71</v>
      </c>
      <c r="H66" s="5">
        <f t="shared" si="21"/>
        <v>189</v>
      </c>
      <c r="I66" s="43">
        <f t="shared" si="21"/>
        <v>260</v>
      </c>
      <c r="J66" s="5">
        <f>SUM(J13+J19+J25+J31+J34+J37+J40+J48+J51+J54+J57+J60)</f>
        <v>8</v>
      </c>
      <c r="K66" s="5">
        <f t="shared" si="21"/>
        <v>790</v>
      </c>
      <c r="L66" s="43">
        <f t="shared" si="21"/>
        <v>798</v>
      </c>
      <c r="M66" s="5">
        <f t="shared" si="21"/>
        <v>10</v>
      </c>
      <c r="N66" s="5">
        <f t="shared" si="21"/>
        <v>3687</v>
      </c>
      <c r="O66" s="43">
        <f t="shared" si="21"/>
        <v>3697</v>
      </c>
      <c r="P66" s="5">
        <f t="shared" si="21"/>
        <v>108</v>
      </c>
      <c r="Q66" s="5">
        <f t="shared" si="21"/>
        <v>4150</v>
      </c>
      <c r="R66" s="43">
        <f t="shared" si="21"/>
        <v>4258</v>
      </c>
      <c r="S66" s="5">
        <f t="shared" si="21"/>
        <v>626</v>
      </c>
      <c r="T66" s="5">
        <f t="shared" si="21"/>
        <v>13030</v>
      </c>
      <c r="U66" s="43">
        <f t="shared" si="21"/>
        <v>13656</v>
      </c>
      <c r="V66" t="s">
        <v>5</v>
      </c>
      <c r="W66" s="1"/>
      <c r="X66" t="s">
        <v>5</v>
      </c>
    </row>
    <row r="67" spans="1:26" ht="20.100000000000001" customHeight="1" x14ac:dyDescent="0.2">
      <c r="A67" s="66"/>
      <c r="B67" s="69"/>
      <c r="C67" s="31" t="s">
        <v>9</v>
      </c>
      <c r="D67" s="5">
        <f>SUM(D14+D20+D26+D32+D35+D38+D41+D49+D52+D55+D58+D61)</f>
        <v>1361</v>
      </c>
      <c r="E67" s="5">
        <f t="shared" si="21"/>
        <v>2420</v>
      </c>
      <c r="F67" s="43">
        <f t="shared" si="21"/>
        <v>3781</v>
      </c>
      <c r="G67" s="5">
        <f t="shared" si="21"/>
        <v>389</v>
      </c>
      <c r="H67" s="5">
        <f t="shared" si="21"/>
        <v>196</v>
      </c>
      <c r="I67" s="43">
        <f t="shared" si="21"/>
        <v>585</v>
      </c>
      <c r="J67" s="5">
        <f>SUM(J14+J20+J26+J32+J35+J38+J41+J49+J52+J55+J58+J61)</f>
        <v>326</v>
      </c>
      <c r="K67" s="5">
        <f t="shared" si="21"/>
        <v>681</v>
      </c>
      <c r="L67" s="43">
        <f t="shared" si="21"/>
        <v>1007</v>
      </c>
      <c r="M67" s="5">
        <f t="shared" si="21"/>
        <v>600</v>
      </c>
      <c r="N67" s="5">
        <f t="shared" si="21"/>
        <v>15801</v>
      </c>
      <c r="O67" s="43">
        <f t="shared" si="21"/>
        <v>16401</v>
      </c>
      <c r="P67" s="5">
        <f t="shared" si="21"/>
        <v>1509</v>
      </c>
      <c r="Q67" s="5">
        <f t="shared" si="21"/>
        <v>3926</v>
      </c>
      <c r="R67" s="43">
        <f t="shared" si="21"/>
        <v>5435</v>
      </c>
      <c r="S67" s="5">
        <f t="shared" si="21"/>
        <v>4185</v>
      </c>
      <c r="T67" s="5">
        <f t="shared" si="21"/>
        <v>23024</v>
      </c>
      <c r="U67" s="43">
        <f t="shared" si="21"/>
        <v>27209</v>
      </c>
      <c r="W67" s="1"/>
    </row>
    <row r="68" spans="1:26" ht="20.100000000000001" customHeight="1" x14ac:dyDescent="0.2">
      <c r="A68" s="66"/>
      <c r="B68" s="71"/>
      <c r="C68" s="18" t="s">
        <v>4</v>
      </c>
      <c r="D68" s="44">
        <f>SUM(D66:D67)</f>
        <v>1790</v>
      </c>
      <c r="E68" s="44">
        <f t="shared" ref="E68:U68" si="22">SUM(E66:E67)</f>
        <v>6634</v>
      </c>
      <c r="F68" s="44">
        <f t="shared" si="22"/>
        <v>8424</v>
      </c>
      <c r="G68" s="44">
        <f t="shared" si="22"/>
        <v>460</v>
      </c>
      <c r="H68" s="44">
        <f t="shared" si="22"/>
        <v>385</v>
      </c>
      <c r="I68" s="44">
        <f t="shared" si="22"/>
        <v>845</v>
      </c>
      <c r="J68" s="44">
        <f t="shared" si="22"/>
        <v>334</v>
      </c>
      <c r="K68" s="44">
        <f t="shared" si="22"/>
        <v>1471</v>
      </c>
      <c r="L68" s="44">
        <f t="shared" si="22"/>
        <v>1805</v>
      </c>
      <c r="M68" s="44">
        <f t="shared" si="22"/>
        <v>610</v>
      </c>
      <c r="N68" s="44">
        <f t="shared" si="22"/>
        <v>19488</v>
      </c>
      <c r="O68" s="44">
        <f t="shared" si="22"/>
        <v>20098</v>
      </c>
      <c r="P68" s="44">
        <f t="shared" si="22"/>
        <v>1617</v>
      </c>
      <c r="Q68" s="44">
        <f t="shared" si="22"/>
        <v>8076</v>
      </c>
      <c r="R68" s="44">
        <f t="shared" si="22"/>
        <v>9693</v>
      </c>
      <c r="S68" s="44">
        <f t="shared" si="22"/>
        <v>4811</v>
      </c>
      <c r="T68" s="44">
        <f t="shared" si="22"/>
        <v>36054</v>
      </c>
      <c r="U68" s="44">
        <f t="shared" si="22"/>
        <v>40865</v>
      </c>
      <c r="W68" t="s">
        <v>5</v>
      </c>
    </row>
    <row r="69" spans="1:26" s="7" customFormat="1" ht="20.100000000000001" customHeight="1" x14ac:dyDescent="0.2">
      <c r="A69" s="66"/>
      <c r="B69" s="69" t="s">
        <v>14</v>
      </c>
      <c r="C69" s="30" t="s">
        <v>8</v>
      </c>
      <c r="D69" s="6">
        <f>SUM(D16+D22+D28+D63)</f>
        <v>183</v>
      </c>
      <c r="E69" s="6">
        <f t="shared" ref="E69:U70" si="23">SUM(E16+E22+E28+E63)</f>
        <v>9459</v>
      </c>
      <c r="F69" s="45">
        <f t="shared" si="23"/>
        <v>9642</v>
      </c>
      <c r="G69" s="6">
        <f t="shared" si="23"/>
        <v>37</v>
      </c>
      <c r="H69" s="6">
        <f t="shared" si="23"/>
        <v>2690</v>
      </c>
      <c r="I69" s="45">
        <f t="shared" si="23"/>
        <v>2727</v>
      </c>
      <c r="J69" s="6">
        <f t="shared" si="23"/>
        <v>4</v>
      </c>
      <c r="K69" s="6">
        <f t="shared" si="23"/>
        <v>3337</v>
      </c>
      <c r="L69" s="45">
        <f t="shared" si="23"/>
        <v>3341</v>
      </c>
      <c r="M69" s="6">
        <f t="shared" si="23"/>
        <v>6</v>
      </c>
      <c r="N69" s="6">
        <f t="shared" si="23"/>
        <v>6716</v>
      </c>
      <c r="O69" s="45">
        <f t="shared" si="23"/>
        <v>6722</v>
      </c>
      <c r="P69" s="6">
        <f t="shared" si="23"/>
        <v>26</v>
      </c>
      <c r="Q69" s="6">
        <f t="shared" si="23"/>
        <v>6076</v>
      </c>
      <c r="R69" s="45">
        <f t="shared" si="23"/>
        <v>6102</v>
      </c>
      <c r="S69" s="6">
        <f t="shared" si="23"/>
        <v>256</v>
      </c>
      <c r="T69" s="6">
        <f t="shared" si="23"/>
        <v>28278</v>
      </c>
      <c r="U69" s="45">
        <f t="shared" si="23"/>
        <v>28534</v>
      </c>
      <c r="Z69" s="7" t="s">
        <v>5</v>
      </c>
    </row>
    <row r="70" spans="1:26" s="7" customFormat="1" ht="20.100000000000001" customHeight="1" x14ac:dyDescent="0.2">
      <c r="A70" s="66"/>
      <c r="B70" s="69"/>
      <c r="C70" s="31" t="s">
        <v>9</v>
      </c>
      <c r="D70" s="6">
        <f>SUM(D17+D23+D29+D64)</f>
        <v>156</v>
      </c>
      <c r="E70" s="6">
        <f t="shared" si="23"/>
        <v>6123</v>
      </c>
      <c r="F70" s="45">
        <f t="shared" si="23"/>
        <v>6279</v>
      </c>
      <c r="G70" s="6">
        <f t="shared" si="23"/>
        <v>50</v>
      </c>
      <c r="H70" s="6">
        <f t="shared" si="23"/>
        <v>2651</v>
      </c>
      <c r="I70" s="45">
        <f t="shared" si="23"/>
        <v>2701</v>
      </c>
      <c r="J70" s="6">
        <f t="shared" si="23"/>
        <v>21</v>
      </c>
      <c r="K70" s="6">
        <f t="shared" si="23"/>
        <v>3302</v>
      </c>
      <c r="L70" s="45">
        <f t="shared" si="23"/>
        <v>3323</v>
      </c>
      <c r="M70" s="6">
        <f t="shared" si="23"/>
        <v>49</v>
      </c>
      <c r="N70" s="6">
        <f t="shared" si="23"/>
        <v>28289</v>
      </c>
      <c r="O70" s="45">
        <f t="shared" si="23"/>
        <v>28338</v>
      </c>
      <c r="P70" s="6">
        <f t="shared" si="23"/>
        <v>87</v>
      </c>
      <c r="Q70" s="6">
        <f t="shared" si="23"/>
        <v>7994</v>
      </c>
      <c r="R70" s="45">
        <f t="shared" si="23"/>
        <v>8081</v>
      </c>
      <c r="S70" s="6">
        <f t="shared" si="23"/>
        <v>363</v>
      </c>
      <c r="T70" s="6">
        <f t="shared" si="23"/>
        <v>48359</v>
      </c>
      <c r="U70" s="45">
        <f t="shared" si="23"/>
        <v>48722</v>
      </c>
    </row>
    <row r="71" spans="1:26" s="7" customFormat="1" ht="20.100000000000001" customHeight="1" x14ac:dyDescent="0.2">
      <c r="A71" s="66"/>
      <c r="B71" s="71"/>
      <c r="C71" s="18" t="s">
        <v>4</v>
      </c>
      <c r="D71" s="44">
        <f>SUM(D69:D70)</f>
        <v>339</v>
      </c>
      <c r="E71" s="44">
        <f t="shared" ref="E71:U71" si="24">SUM(E69:E70)</f>
        <v>15582</v>
      </c>
      <c r="F71" s="44">
        <f t="shared" si="24"/>
        <v>15921</v>
      </c>
      <c r="G71" s="44">
        <f t="shared" si="24"/>
        <v>87</v>
      </c>
      <c r="H71" s="44">
        <f t="shared" si="24"/>
        <v>5341</v>
      </c>
      <c r="I71" s="44">
        <f t="shared" si="24"/>
        <v>5428</v>
      </c>
      <c r="J71" s="44">
        <f t="shared" si="24"/>
        <v>25</v>
      </c>
      <c r="K71" s="44">
        <f t="shared" si="24"/>
        <v>6639</v>
      </c>
      <c r="L71" s="44">
        <f t="shared" si="24"/>
        <v>6664</v>
      </c>
      <c r="M71" s="44">
        <f t="shared" si="24"/>
        <v>55</v>
      </c>
      <c r="N71" s="44">
        <f t="shared" si="24"/>
        <v>35005</v>
      </c>
      <c r="O71" s="44">
        <f t="shared" si="24"/>
        <v>35060</v>
      </c>
      <c r="P71" s="44">
        <f t="shared" si="24"/>
        <v>113</v>
      </c>
      <c r="Q71" s="44">
        <f t="shared" si="24"/>
        <v>14070</v>
      </c>
      <c r="R71" s="44">
        <f t="shared" si="24"/>
        <v>14183</v>
      </c>
      <c r="S71" s="44">
        <f t="shared" si="24"/>
        <v>619</v>
      </c>
      <c r="T71" s="44">
        <f t="shared" si="24"/>
        <v>76637</v>
      </c>
      <c r="U71" s="44">
        <f t="shared" si="24"/>
        <v>77256</v>
      </c>
      <c r="Z71" s="7" t="s">
        <v>5</v>
      </c>
    </row>
    <row r="72" spans="1:26" ht="20.100000000000001" customHeight="1" x14ac:dyDescent="0.2">
      <c r="A72" s="66"/>
      <c r="B72" s="72" t="s">
        <v>4</v>
      </c>
      <c r="C72" s="30" t="s">
        <v>8</v>
      </c>
      <c r="D72" s="6">
        <f>SUM(D66+D69)</f>
        <v>612</v>
      </c>
      <c r="E72" s="6">
        <f t="shared" ref="E72:U73" si="25">SUM(E66+E69)</f>
        <v>13673</v>
      </c>
      <c r="F72" s="45">
        <f t="shared" si="25"/>
        <v>14285</v>
      </c>
      <c r="G72" s="6">
        <f t="shared" si="25"/>
        <v>108</v>
      </c>
      <c r="H72" s="6">
        <f t="shared" si="25"/>
        <v>2879</v>
      </c>
      <c r="I72" s="45">
        <f t="shared" si="25"/>
        <v>2987</v>
      </c>
      <c r="J72" s="6">
        <f t="shared" si="25"/>
        <v>12</v>
      </c>
      <c r="K72" s="6">
        <f t="shared" si="25"/>
        <v>4127</v>
      </c>
      <c r="L72" s="45">
        <f t="shared" si="25"/>
        <v>4139</v>
      </c>
      <c r="M72" s="6">
        <f t="shared" si="25"/>
        <v>16</v>
      </c>
      <c r="N72" s="6">
        <f t="shared" si="25"/>
        <v>10403</v>
      </c>
      <c r="O72" s="45">
        <f t="shared" si="25"/>
        <v>10419</v>
      </c>
      <c r="P72" s="6">
        <f t="shared" si="25"/>
        <v>134</v>
      </c>
      <c r="Q72" s="6">
        <f t="shared" si="25"/>
        <v>10226</v>
      </c>
      <c r="R72" s="45">
        <f t="shared" si="25"/>
        <v>10360</v>
      </c>
      <c r="S72" s="6">
        <f t="shared" si="25"/>
        <v>882</v>
      </c>
      <c r="T72" s="6">
        <f t="shared" si="25"/>
        <v>41308</v>
      </c>
      <c r="U72" s="45">
        <f t="shared" si="25"/>
        <v>42190</v>
      </c>
    </row>
    <row r="73" spans="1:26" ht="20.100000000000001" customHeight="1" x14ac:dyDescent="0.2">
      <c r="A73" s="66"/>
      <c r="B73" s="73"/>
      <c r="C73" s="31" t="s">
        <v>9</v>
      </c>
      <c r="D73" s="6">
        <f>SUM(D67+D70)</f>
        <v>1517</v>
      </c>
      <c r="E73" s="6">
        <f t="shared" si="25"/>
        <v>8543</v>
      </c>
      <c r="F73" s="45">
        <f t="shared" si="25"/>
        <v>10060</v>
      </c>
      <c r="G73" s="6">
        <f t="shared" si="25"/>
        <v>439</v>
      </c>
      <c r="H73" s="6">
        <f t="shared" si="25"/>
        <v>2847</v>
      </c>
      <c r="I73" s="45">
        <f t="shared" si="25"/>
        <v>3286</v>
      </c>
      <c r="J73" s="6">
        <f t="shared" si="25"/>
        <v>347</v>
      </c>
      <c r="K73" s="6">
        <f t="shared" si="25"/>
        <v>3983</v>
      </c>
      <c r="L73" s="45">
        <f t="shared" si="25"/>
        <v>4330</v>
      </c>
      <c r="M73" s="6">
        <f t="shared" si="25"/>
        <v>649</v>
      </c>
      <c r="N73" s="6">
        <f t="shared" si="25"/>
        <v>44090</v>
      </c>
      <c r="O73" s="45">
        <f t="shared" si="25"/>
        <v>44739</v>
      </c>
      <c r="P73" s="6">
        <f t="shared" si="25"/>
        <v>1596</v>
      </c>
      <c r="Q73" s="6">
        <f t="shared" si="25"/>
        <v>11920</v>
      </c>
      <c r="R73" s="45">
        <f t="shared" si="25"/>
        <v>13516</v>
      </c>
      <c r="S73" s="6">
        <f t="shared" si="25"/>
        <v>4548</v>
      </c>
      <c r="T73" s="6">
        <f t="shared" si="25"/>
        <v>71383</v>
      </c>
      <c r="U73" s="45">
        <f t="shared" si="25"/>
        <v>75931</v>
      </c>
    </row>
    <row r="74" spans="1:26" ht="20.100000000000001" customHeight="1" thickBot="1" x14ac:dyDescent="0.25">
      <c r="A74" s="67"/>
      <c r="B74" s="74"/>
      <c r="C74" s="33" t="s">
        <v>4</v>
      </c>
      <c r="D74" s="34">
        <f>SUM(D72:D73)</f>
        <v>2129</v>
      </c>
      <c r="E74" s="34">
        <f t="shared" ref="E74:U74" si="26">SUM(E72:E73)</f>
        <v>22216</v>
      </c>
      <c r="F74" s="34">
        <f t="shared" si="26"/>
        <v>24345</v>
      </c>
      <c r="G74" s="34">
        <f t="shared" si="26"/>
        <v>547</v>
      </c>
      <c r="H74" s="34">
        <f t="shared" si="26"/>
        <v>5726</v>
      </c>
      <c r="I74" s="34">
        <f t="shared" si="26"/>
        <v>6273</v>
      </c>
      <c r="J74" s="34">
        <f t="shared" si="26"/>
        <v>359</v>
      </c>
      <c r="K74" s="34">
        <f t="shared" si="26"/>
        <v>8110</v>
      </c>
      <c r="L74" s="34">
        <f t="shared" si="26"/>
        <v>8469</v>
      </c>
      <c r="M74" s="34">
        <f t="shared" si="26"/>
        <v>665</v>
      </c>
      <c r="N74" s="34">
        <f t="shared" si="26"/>
        <v>54493</v>
      </c>
      <c r="O74" s="34">
        <f t="shared" si="26"/>
        <v>55158</v>
      </c>
      <c r="P74" s="34">
        <f t="shared" si="26"/>
        <v>1730</v>
      </c>
      <c r="Q74" s="34">
        <f t="shared" si="26"/>
        <v>22146</v>
      </c>
      <c r="R74" s="34">
        <f t="shared" si="26"/>
        <v>23876</v>
      </c>
      <c r="S74" s="34">
        <f t="shared" si="26"/>
        <v>5430</v>
      </c>
      <c r="T74" s="34">
        <f t="shared" si="26"/>
        <v>112691</v>
      </c>
      <c r="U74" s="34">
        <f t="shared" si="26"/>
        <v>118121</v>
      </c>
    </row>
    <row r="75" spans="1:26" x14ac:dyDescent="0.2">
      <c r="A75" s="63" t="s">
        <v>31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</row>
    <row r="76" spans="1:26" ht="17.25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</row>
    <row r="80" spans="1:26" x14ac:dyDescent="0.2">
      <c r="U80">
        <f>(813/U68)*100</f>
        <v>1.9894775480239812</v>
      </c>
      <c r="V80" t="s">
        <v>32</v>
      </c>
    </row>
    <row r="81" spans="21:22" x14ac:dyDescent="0.2">
      <c r="U81">
        <f>(760/U68)*100</f>
        <v>1.859782209714915</v>
      </c>
      <c r="V81" t="s">
        <v>33</v>
      </c>
    </row>
    <row r="83" spans="21:22" x14ac:dyDescent="0.2">
      <c r="U83">
        <f>(5428/U71)*100</f>
        <v>7.0259915087501295</v>
      </c>
      <c r="V83" t="s">
        <v>34</v>
      </c>
    </row>
    <row r="84" spans="21:22" x14ac:dyDescent="0.2">
      <c r="U84">
        <f>(1930/U72)*100</f>
        <v>4.5745437307418824</v>
      </c>
      <c r="V84" t="s">
        <v>35</v>
      </c>
    </row>
  </sheetData>
  <mergeCells count="59">
    <mergeCell ref="X21:X22"/>
    <mergeCell ref="B22:B24"/>
    <mergeCell ref="A10:U10"/>
    <mergeCell ref="A11:A12"/>
    <mergeCell ref="B11:B12"/>
    <mergeCell ref="C11:C12"/>
    <mergeCell ref="D11:F11"/>
    <mergeCell ref="G11:I11"/>
    <mergeCell ref="J11:L11"/>
    <mergeCell ref="M11:O11"/>
    <mergeCell ref="P11:R11"/>
    <mergeCell ref="S11:U11"/>
    <mergeCell ref="A34:A36"/>
    <mergeCell ref="B34:B36"/>
    <mergeCell ref="A13:A18"/>
    <mergeCell ref="B13:B15"/>
    <mergeCell ref="B16:B18"/>
    <mergeCell ref="A19:A24"/>
    <mergeCell ref="B19:B21"/>
    <mergeCell ref="A25:A30"/>
    <mergeCell ref="B25:B27"/>
    <mergeCell ref="B28:B30"/>
    <mergeCell ref="A31:A33"/>
    <mergeCell ref="B31:B33"/>
    <mergeCell ref="A37:A39"/>
    <mergeCell ref="B37:B39"/>
    <mergeCell ref="A40:A42"/>
    <mergeCell ref="B40:B42"/>
    <mergeCell ref="A45:U45"/>
    <mergeCell ref="A43:U44"/>
    <mergeCell ref="S46:U46"/>
    <mergeCell ref="A48:A50"/>
    <mergeCell ref="B48:B50"/>
    <mergeCell ref="A46:A47"/>
    <mergeCell ref="B46:B47"/>
    <mergeCell ref="C46:C47"/>
    <mergeCell ref="D46:F46"/>
    <mergeCell ref="G46:I46"/>
    <mergeCell ref="A57:A59"/>
    <mergeCell ref="B57:B59"/>
    <mergeCell ref="J46:L46"/>
    <mergeCell ref="M46:O46"/>
    <mergeCell ref="P46:R46"/>
    <mergeCell ref="A9:U9"/>
    <mergeCell ref="A1:U8"/>
    <mergeCell ref="A75:K75"/>
    <mergeCell ref="A76:I76"/>
    <mergeCell ref="A60:A62"/>
    <mergeCell ref="B60:B62"/>
    <mergeCell ref="A63:A65"/>
    <mergeCell ref="B63:B65"/>
    <mergeCell ref="A66:A74"/>
    <mergeCell ref="B66:B68"/>
    <mergeCell ref="B69:B71"/>
    <mergeCell ref="B72:B74"/>
    <mergeCell ref="A51:A53"/>
    <mergeCell ref="B51:B53"/>
    <mergeCell ref="A54:A56"/>
    <mergeCell ref="B54:B56"/>
  </mergeCells>
  <printOptions horizontalCentered="1"/>
  <pageMargins left="0" right="0" top="0" bottom="0" header="0" footer="0"/>
  <pageSetup scale="56" fitToHeight="0" orientation="landscape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TWUZXU4UYYY7-944396957-36761</_dlc_DocId>
    <_dlc_DocIdUrl xmlns="a5cd8edf-193d-454e-be79-0a753d5be6e1">
      <Url>http://localhost/_layouts/15/DocIdRedir.aspx?ID=TWUZXU4UYYY7-944396957-36761</Url>
      <Description>TWUZXU4UYYY7-944396957-36761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44398BC-B173-43D4-A960-344FE2FCABB3}"/>
</file>

<file path=customXml/itemProps2.xml><?xml version="1.0" encoding="utf-8"?>
<ds:datastoreItem xmlns:ds="http://schemas.openxmlformats.org/officeDocument/2006/customXml" ds:itemID="{86CFEADE-1B40-474F-9A73-FFD28AD71B60}"/>
</file>

<file path=customXml/itemProps3.xml><?xml version="1.0" encoding="utf-8"?>
<ds:datastoreItem xmlns:ds="http://schemas.openxmlformats.org/officeDocument/2006/customXml" ds:itemID="{7A1534D9-B231-4687-BCDD-F01335CADD94}"/>
</file>

<file path=customXml/itemProps4.xml><?xml version="1.0" encoding="utf-8"?>
<ds:datastoreItem xmlns:ds="http://schemas.openxmlformats.org/officeDocument/2006/customXml" ds:itemID="{29FB113C-120B-4A86-9F31-5DA81B9CB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القوى العاملة حسب الجهة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Issa</dc:creator>
  <cp:lastModifiedBy>Varunendra Verma</cp:lastModifiedBy>
  <cp:lastPrinted>2020-11-28T09:38:35Z</cp:lastPrinted>
  <dcterms:created xsi:type="dcterms:W3CDTF">2019-11-19T04:21:35Z</dcterms:created>
  <dcterms:modified xsi:type="dcterms:W3CDTF">2020-12-28T15:42:13Z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82705453-c516-4019-9eb3-48c07b0bbc44</vt:lpwstr>
  </property>
</Properties>
</file>